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87" activeTab="0"/>
  </bookViews>
  <sheets>
    <sheet name="Разд. III  ПФХД 2019" sheetId="1" r:id="rId1"/>
    <sheet name="Разд. III  ПФХД 2020" sheetId="2" r:id="rId2"/>
    <sheet name="Разд. III  ПФХД 2021" sheetId="3" r:id="rId3"/>
    <sheet name="210" sheetId="4" r:id="rId4"/>
    <sheet name="211" sheetId="5" r:id="rId5"/>
    <sheet name="212" sheetId="6" r:id="rId6"/>
    <sheet name="213" sheetId="7" r:id="rId7"/>
    <sheet name="220" sheetId="8" r:id="rId8"/>
    <sheet name="221" sheetId="9" r:id="rId9"/>
    <sheet name="222" sheetId="10" r:id="rId10"/>
    <sheet name="223" sheetId="11" r:id="rId11"/>
    <sheet name="224" sheetId="12" r:id="rId12"/>
    <sheet name="225" sheetId="13" r:id="rId13"/>
    <sheet name="226" sheetId="14" r:id="rId14"/>
    <sheet name="форма к ОБАССам № 2" sheetId="15" r:id="rId15"/>
    <sheet name="227" sheetId="16" r:id="rId16"/>
    <sheet name="228" sheetId="17" r:id="rId17"/>
    <sheet name="229" sheetId="18" r:id="rId18"/>
    <sheet name="240" sheetId="19" r:id="rId19"/>
    <sheet name="260" sheetId="20" r:id="rId20"/>
    <sheet name="262" sheetId="21" r:id="rId21"/>
    <sheet name="264" sheetId="22" r:id="rId22"/>
    <sheet name="266" sheetId="23" r:id="rId23"/>
    <sheet name="290" sheetId="24" r:id="rId24"/>
    <sheet name="291 имущество" sheetId="25" r:id="rId25"/>
    <sheet name="291 земля" sheetId="26" r:id="rId26"/>
    <sheet name="291 транспорт" sheetId="27" r:id="rId27"/>
    <sheet name="291 госпошлина" sheetId="28" r:id="rId28"/>
    <sheet name="291 853 вид" sheetId="29" r:id="rId29"/>
    <sheet name="292" sheetId="30" r:id="rId30"/>
    <sheet name="293" sheetId="31" r:id="rId31"/>
    <sheet name="296" sheetId="32" r:id="rId32"/>
    <sheet name="300" sheetId="33" r:id="rId33"/>
    <sheet name="310" sheetId="34" r:id="rId34"/>
    <sheet name="340" sheetId="35" r:id="rId35"/>
    <sheet name="341" sheetId="36" r:id="rId36"/>
    <sheet name="342" sheetId="37" r:id="rId37"/>
    <sheet name="343" sheetId="38" r:id="rId38"/>
    <sheet name="ГСМ" sheetId="39" r:id="rId39"/>
    <sheet name="344" sheetId="40" r:id="rId40"/>
    <sheet name="345 ПНИ ДИ ЦСОН Орленок" sheetId="41" r:id="rId41"/>
    <sheet name="345 ДДИ" sheetId="42" r:id="rId42"/>
    <sheet name="346" sheetId="43" r:id="rId43"/>
    <sheet name="349" sheetId="44" r:id="rId44"/>
    <sheet name="350" sheetId="45" r:id="rId45"/>
    <sheet name="352" sheetId="46" r:id="rId46"/>
    <sheet name="353" sheetId="47" r:id="rId47"/>
  </sheets>
  <definedNames>
    <definedName name="_xlnm.Print_Area" localSheetId="0">'Разд. III  ПФХД 2019'!$A$1:$BK$452</definedName>
    <definedName name="_xlnm.Print_Area" localSheetId="1">'Разд. III  ПФХД 2020'!$A$1:$BK$453</definedName>
    <definedName name="_xlnm.Print_Area" localSheetId="2">'Разд. III  ПФХД 2021'!$A$1:$BK$451</definedName>
    <definedName name="_xlnm.Print_Titles" localSheetId="0">'Разд. III  ПФХД 2019'!$6:$16</definedName>
    <definedName name="_xlnm.Print_Titles" localSheetId="1">'Разд. III  ПФХД 2020'!$6:$16</definedName>
    <definedName name="_xlnm.Print_Titles" localSheetId="2">'Разд. III  ПФХД 2021'!$6:$16</definedName>
    <definedName name="_xlnm.Print_Titles" localSheetId="41">'345 ДДИ'!$13:$16</definedName>
    <definedName name="_xlnm.Print_Titles" localSheetId="40">'345 ПНИ ДИ ЦСОН Орленок'!$10:$11</definedName>
    <definedName name="_xlnm.Print_Titles" localSheetId="0">'Разд. III  ПФХД 2019'!$6:$16</definedName>
    <definedName name="_xlnm.Print_Titles" localSheetId="1">'Разд. III  ПФХД 2020'!$6:$16</definedName>
    <definedName name="_xlnm.Print_Titles" localSheetId="2">'Разд. III  ПФХД 2021'!$6:$16</definedName>
    <definedName name="_xlnm.Print_Area" localSheetId="3">'210'!$A$1:$I$23</definedName>
    <definedName name="_xlnm.Print_Area" localSheetId="4">'211'!$A$1:$G$28</definedName>
    <definedName name="_xlnm.Print_Area" localSheetId="5">'212'!$A$1:$G$24</definedName>
    <definedName name="_xlnm.Print_Area" localSheetId="7">'220'!$A$1:$G$30</definedName>
    <definedName name="_xlnm.Print_Area" localSheetId="8">'221'!$A$1:$D$54</definedName>
    <definedName name="_xlnm.Print_Area" localSheetId="11">'224'!$A$1:$G$24</definedName>
    <definedName name="_xlnm.Print_Area" localSheetId="12">'225'!$A$1:$G$45</definedName>
    <definedName name="_xlnm.Print_Area" localSheetId="13">'226'!$A$1:$G$55</definedName>
    <definedName name="_xlnm.Print_Area" localSheetId="15">'227'!$A$1:$G$31</definedName>
    <definedName name="_xlnm.Print_Area" localSheetId="16">'228'!$A$1:$G$31</definedName>
    <definedName name="_xlnm.Print_Area" localSheetId="17">'229'!$A$1:$G$31</definedName>
    <definedName name="_xlnm.Print_Area" localSheetId="18">'240'!$A$1:$G$31</definedName>
    <definedName name="_xlnm.Print_Area" localSheetId="19">'260'!$A$1:$G$26</definedName>
    <definedName name="_xlnm.Print_Area" localSheetId="21">'264'!$A$1:$G$22</definedName>
    <definedName name="_xlnm.Print_Area" localSheetId="22">'266'!$A$1:$G$22</definedName>
    <definedName name="_xlnm.Print_Area" localSheetId="23">'290'!$A$1:$G$26</definedName>
    <definedName name="_xlnm.Print_Area" localSheetId="32">'300'!$A$1:$G$26</definedName>
    <definedName name="_xlnm.Print_Area" localSheetId="33">'310'!$A$1:$G$26</definedName>
    <definedName name="_xlnm.Print_Area" localSheetId="34">'340'!$A$1:$G$29</definedName>
    <definedName name="_xlnm.Print_Area" localSheetId="41">'345 ДДИ'!$A$1:$AD$77</definedName>
    <definedName name="_xlnm.Print_Area" localSheetId="44">'350'!$A$1:$G$29</definedName>
    <definedName name="_xlnm.Print_Area" localSheetId="38">'ГСМ'!$A$1:$M$50</definedName>
    <definedName name="_xlnm.Print_Area" localSheetId="0">'Разд. III  ПФХД 2019'!$A$1:$BK$452</definedName>
    <definedName name="_xlnm.Print_Area" localSheetId="1">'Разд. III  ПФХД 2020'!$A$1:$BK$453</definedName>
    <definedName name="_xlnm.Print_Area" localSheetId="2">'Разд. III  ПФХД 2021'!$A$1:$BK$449</definedName>
    <definedName name="_xlnm.Print_Area" localSheetId="14">'форма к ОБАССам № 2'!$A$2:$N$30</definedName>
  </definedNames>
  <calcPr fullCalcOnLoad="1"/>
</workbook>
</file>

<file path=xl/sharedStrings.xml><?xml version="1.0" encoding="utf-8"?>
<sst xmlns="http://schemas.openxmlformats.org/spreadsheetml/2006/main" count="4044" uniqueCount="381">
  <si>
    <t>Таблица 2</t>
  </si>
  <si>
    <t>III. ПОКАЗАТЕЛИ ПО ПОСТУПЛЕНИЯМ И ВЫПЛАТАМ УЧРЕЖДЕНИЯ</t>
  </si>
  <si>
    <t>на 201_ год</t>
  </si>
  <si>
    <t>Наименование показателя</t>
  </si>
  <si>
    <t>Код строки</t>
  </si>
  <si>
    <t>Код по бюджетной классификации РФ</t>
  </si>
  <si>
    <t xml:space="preserve"> Код классифика-ции операций сектора государственного управления</t>
  </si>
  <si>
    <t>Объем финансового обеспечения, руб.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</si>
  <si>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</si>
  <si>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</si>
  <si>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задания,             в том числе:</t>
  </si>
  <si>
    <t>субсидии, предоставля-емые в соотвествии с абзацем вторым пункта 1 статьи 78.1 Бюджетного кодекса РФ</t>
  </si>
  <si>
    <t>поступления от оказания платных услуг (выполнения работ) на платной основе и от иной приносящей доход деятельности</t>
  </si>
  <si>
    <t>III. ПОКАЗАТЕЛИ ПО ПОСТУПЛЕНИЯМ И ВЫПЛАТАМ ОРГАНИЗАЦИЙ   на 2019 год</t>
  </si>
  <si>
    <t>Код классифика-ции операций сектора государ-ственного управления</t>
  </si>
  <si>
    <t>субсидия на финансовое обеспечение выполнения государственного задания,                        в том числе:</t>
  </si>
  <si>
    <t>субсидии, предоставляемые в соотвествии с абзацем вторым пункта 1 статьи 78.1 Бюджетного кодекса РФ</t>
  </si>
  <si>
    <t>поступления от оказания  услуг (выполнения работ) на платной основе и от иной приносящей доход деятельности</t>
  </si>
  <si>
    <t>расходы, предусмотренные на текущее содержание организации</t>
  </si>
  <si>
    <t>расходы, предусмотрен- ные на реализацию мероприятий оздоровительной кампании детей</t>
  </si>
  <si>
    <t>Доходы, всего:</t>
  </si>
  <si>
    <t>Х</t>
  </si>
  <si>
    <t>Субсидия на финансовое обеспечение выполнения государственного задания</t>
  </si>
  <si>
    <t>Доходы от собственности, в том числе:</t>
  </si>
  <si>
    <t>доходы от операционной аренды</t>
  </si>
  <si>
    <t>Доход от оказания платных услуг (работ), компенсаций затрат,                 в том числе:</t>
  </si>
  <si>
    <t>средства, поступающие в качестве платы за  оуказание социальных услуг гражданам в рамках выполнения государственного задания</t>
  </si>
  <si>
    <t>средства, поступающие от предпринимательской и иной, приносящей доход деятельности</t>
  </si>
  <si>
    <t>Безвозмездные денежные поступления, в том числе:</t>
  </si>
  <si>
    <t>Поступления текущего характера от иных резидентов (за исключением сектора государственного управления  и организаций государственного сектора)</t>
  </si>
  <si>
    <t>Доходы от операций с активами, в том числе:</t>
  </si>
  <si>
    <t>доходы от выбытия активов</t>
  </si>
  <si>
    <t>Прочие доходы, в том числе:</t>
  </si>
  <si>
    <t>невыясненные потупления, из них:</t>
  </si>
  <si>
    <t>доходы от субсидии на иные цели, из них:</t>
  </si>
  <si>
    <t>приобретение основных средств</t>
  </si>
  <si>
    <t>меры социальной поддержки отдельным категориям граждан, работающим и проживающим в сельской местности</t>
  </si>
  <si>
    <t>реализация мероприятий по формированию доступной среды для инвалидов и других маломобильных групп населения</t>
  </si>
  <si>
    <t>реализация мероприятий по повышению уровня пожарной безопасности</t>
  </si>
  <si>
    <t>реализация мероприятий по повышению антитеррористической защищенности</t>
  </si>
  <si>
    <t>проведение капитального ремонта</t>
  </si>
  <si>
    <t>гранты  бюджетным (автономным) учреждениям всего:</t>
  </si>
  <si>
    <t>иные доходы (в том числе доходы от подсобного хозяйства)</t>
  </si>
  <si>
    <t>Безвозмездные денежные поступления</t>
  </si>
  <si>
    <t>Расходы, всего:</t>
  </si>
  <si>
    <t>Субсидия на финансовое обеспечение выполнения государственного задания, в том числе:</t>
  </si>
  <si>
    <t>Оплата труда, начисления на выплаты по оплате труда, всего:</t>
  </si>
  <si>
    <t xml:space="preserve">из них: </t>
  </si>
  <si>
    <t>заработная плата</t>
  </si>
  <si>
    <t>111</t>
  </si>
  <si>
    <t>211</t>
  </si>
  <si>
    <t>прочие несоциальные выплаты персоналу в денежной форме</t>
  </si>
  <si>
    <t>112</t>
  </si>
  <si>
    <t>212</t>
  </si>
  <si>
    <t>начисления на выплаты по оплате труда</t>
  </si>
  <si>
    <t>119</t>
  </si>
  <si>
    <t>213</t>
  </si>
  <si>
    <t>Оплата работ, услуг, всего</t>
  </si>
  <si>
    <t>услуги связи</t>
  </si>
  <si>
    <t>244</t>
  </si>
  <si>
    <t>221</t>
  </si>
  <si>
    <t>транспортные услуги</t>
  </si>
  <si>
    <t>222</t>
  </si>
  <si>
    <t>коммунальные услуги, из них:</t>
  </si>
  <si>
    <t>223</t>
  </si>
  <si>
    <t>оплата отопления и технологических нужд</t>
  </si>
  <si>
    <t>223 01 10</t>
  </si>
  <si>
    <t>оплата потребления газа</t>
  </si>
  <si>
    <t>223 01 20</t>
  </si>
  <si>
    <t>оплата потребления электрической энергии</t>
  </si>
  <si>
    <t>223 02 00</t>
  </si>
  <si>
    <t>оплата водоснабжения и водоотведения помещений</t>
  </si>
  <si>
    <t>223 03 00</t>
  </si>
  <si>
    <t>прочие коммунальные услуги</t>
  </si>
  <si>
    <t>223 04 00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</si>
  <si>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</si>
  <si>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</si>
  <si>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</si>
  <si>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</si>
  <si>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</si>
  <si>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</si>
  <si>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</si>
  <si>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</si>
  <si>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услуги, работы для целей капитальных вложений</t>
  </si>
  <si>
    <t>228</t>
  </si>
  <si>
    <t>арендная плата за пользование земельными участками и другими обособленными природными объектами</t>
  </si>
  <si>
    <t>229</t>
  </si>
  <si>
    <t>Социальное обеспечение</t>
  </si>
  <si>
    <t>пособия по социальной помощи населению в денежной форме</t>
  </si>
  <si>
    <t>262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</si>
  <si>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</si>
  <si>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</si>
  <si>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</si>
  <si>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</si>
  <si>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Прочие расходы, всего:</t>
  </si>
  <si>
    <t>уплата налога на имущество организаций</t>
  </si>
  <si>
    <t>851</t>
  </si>
  <si>
    <t>291</t>
  </si>
  <si>
    <t>уплата земельного налога</t>
  </si>
  <si>
    <t xml:space="preserve">иные налоги (транспортный налог) в бюджеты Российской Федерации </t>
  </si>
  <si>
    <t>852</t>
  </si>
  <si>
    <t xml:space="preserve">иные налоги (государственная пошлина) в бюджеты Российской Федерации </t>
  </si>
  <si>
    <t>уплата штрафов (в том числе административных), пеней, иных платежей ( плата за негативное воздействие на окружающую среду)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</si>
  <si>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</si>
  <si>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</si>
  <si>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</si>
  <si>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контрактов(договоров)</t>
  </si>
  <si>
    <t>293</t>
  </si>
  <si>
    <t>иные выплаты текущего характера физическим лицам</t>
  </si>
  <si>
    <t>296</t>
  </si>
  <si>
    <t>Поступление нефинансовых активов, всего</t>
  </si>
  <si>
    <t>из них: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</si>
  <si>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</si>
  <si>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</si>
  <si>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</si>
  <si>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</si>
  <si>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 xml:space="preserve">увеличение стоимости лекарственных препаратов и материалов, применяемых в медицинских целях 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</si>
  <si>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</si>
  <si>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</si>
  <si>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</si>
  <si>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</si>
  <si>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</si>
  <si>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</si>
  <si>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</si>
  <si>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увеличения стоимости мягкого инвентвря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</si>
  <si>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</si>
  <si>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</si>
  <si>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</si>
  <si>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</si>
  <si>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</si>
  <si>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Увеличение стоимости права пользования всего:</t>
  </si>
  <si>
    <t>увеличение стоимости неисключительных прав на результаты интелектуальной  деятельности с неопределенным сроком полезного использования</t>
  </si>
  <si>
    <t>352</t>
  </si>
  <si>
    <t>увеличение стоимости неисключительных прав на результаты интелектуальной деятельности с определенным сроком полезного использования</t>
  </si>
  <si>
    <t>353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</si>
  <si>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</si>
  <si>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прочие несоциальные выплаты персоналу в ленежной форме</t>
  </si>
  <si>
    <t>увеличение стоимости материальных запасов для целей капитальных вложений</t>
  </si>
  <si>
    <t>347</t>
  </si>
  <si>
    <t>увеличение стоимости неисключительных прав на результаты интелектуальной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</si>
  <si>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интелектуальной  деятельности с определенным сроком полезного использования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</si>
  <si>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</si>
  <si>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Наименование 4-й услуги (работы)</t>
  </si>
  <si>
    <t>Прочие расходы, в том числе</t>
  </si>
  <si>
    <t>субсидии на иные цели всего:</t>
  </si>
  <si>
    <t>приобретение основных средств, в том числе:</t>
  </si>
  <si>
    <t>приобретение основных средств в рамках мероприятий по организации оздоровительной кампании детей, находящихся в трудной жизненной ситуации</t>
  </si>
  <si>
    <t>меры социальной поддержки отдельным категориям граждан, работающим и проживающим в сельской местности, в том числе:</t>
  </si>
  <si>
    <t>реализация мероприятий по формированию доступной среды для инвалидов и других маломобильных групп населения, в том числе:</t>
  </si>
  <si>
    <t>реализация мероприятий по повышению уровня пожарной безопасности, в том числе:</t>
  </si>
  <si>
    <t>реализация мероприятий по повышению антитеррористической защищенности, в том числе:</t>
  </si>
  <si>
    <t>проведение капитального ремонта, в том числе:</t>
  </si>
  <si>
    <t>иные расходы, в том числе:</t>
  </si>
  <si>
    <t>Средства, поступающие от оказания услуг (работ), компенсаций   затрат, в том числе:</t>
  </si>
  <si>
    <t>средства, поступающие в качестве платы за  оказание социальных услуг гражданам в рамках выполнения государственного задания, в том числе:</t>
  </si>
  <si>
    <t>Безвозмездные денежные средства, всего:</t>
  </si>
  <si>
    <t>Поступление финансовых активов, всего:</t>
  </si>
  <si>
    <t>Выбытие финансовых активов, всего</t>
  </si>
  <si>
    <t>Объем публичных обязательств, всего</t>
  </si>
  <si>
    <t>Руководитель</t>
  </si>
  <si>
    <t>(расшифровка подписи)</t>
  </si>
  <si>
    <t>Главный бухгалтер</t>
  </si>
  <si>
    <t>"___"</t>
  </si>
  <si>
    <t>___________</t>
  </si>
  <si>
    <t>г.</t>
  </si>
  <si>
    <t>III. ПОКАЗАТЕЛИ ПО ПОСТУПЛЕНИЯМ И ВЫПЛАТАМ ОРГАНИЗАЦИЙ   на 2020 год</t>
  </si>
  <si>
    <t>III. ПОКАЗАТЕЛИ ПО ПОСТУПЛЕНИЯМ И ВЫПЛАТАМ ОРГАНИЗАЦИЙ   на 2021 год</t>
  </si>
  <si>
    <t>РАСЧЕТ</t>
  </si>
  <si>
    <t>расходов по статье  210 "Оплата труда, начисления на выплаты по оплате труда"</t>
  </si>
  <si>
    <t>(полное наименование учреждения)</t>
  </si>
  <si>
    <t>на 2019-2021 годы</t>
  </si>
  <si>
    <t>Наименование</t>
  </si>
  <si>
    <t>Исчислено
на 2019 год</t>
  </si>
  <si>
    <t>Исчислено
на 2020 год</t>
  </si>
  <si>
    <t>Исчислено
на 2021 год</t>
  </si>
  <si>
    <t>ИТОГО, руб.</t>
  </si>
  <si>
    <t>ИТОГО, тыс.руб.</t>
  </si>
  <si>
    <t>(подпись)</t>
  </si>
  <si>
    <t>Гл.бухгалтер</t>
  </si>
  <si>
    <t>расходов по коду аналитического показателя  211 "Заработная плата"</t>
  </si>
  <si>
    <t>на 2019-2021годы</t>
  </si>
  <si>
    <t>расходов по коду аналитического показателя  212                                                         "Прочие несоциальные выплаты персоналу в денежной норме"</t>
  </si>
  <si>
    <t>расходов по коду аналитического показателя 213                                                                       "Начисления на выплаты по оплате труда"</t>
  </si>
  <si>
    <t>расходов по статье  220 "Оплата работ, услуг"</t>
  </si>
  <si>
    <t>Исчислено
на 2021год</t>
  </si>
  <si>
    <t>расходов по коду аналитического показателя  221 "Услуги связи"</t>
  </si>
  <si>
    <t>____________________</t>
  </si>
  <si>
    <t>расходов по коду аналитического показателя 222 "Транспортные услуги"</t>
  </si>
  <si>
    <r>
      <t>расходов по коду аналитического показателя 223 "Коммунальные услуги"</t>
    </r>
    <r>
      <rPr>
        <b/>
        <sz val="14"/>
        <rFont val="Times New Roman"/>
        <family val="1"/>
      </rPr>
      <t>*</t>
    </r>
  </si>
  <si>
    <t>на 2019-2021  годы</t>
  </si>
  <si>
    <t>Наименование 
поставщика</t>
  </si>
  <si>
    <t>Ед.
изм.</t>
  </si>
  <si>
    <t>Исчислено на 2019  год</t>
  </si>
  <si>
    <t>Исчислено на 2020 год</t>
  </si>
  <si>
    <t>Исчислено на 2021 год</t>
  </si>
  <si>
    <t>кол-во</t>
  </si>
  <si>
    <t>цена</t>
  </si>
  <si>
    <t>Сумма</t>
  </si>
  <si>
    <t>х</t>
  </si>
  <si>
    <t>расходов по коду аналитического показателя 224                                                                         "Арендная плата за пользование имуществом (за исключением земельных участков и других обособленных природных объектов)"</t>
  </si>
  <si>
    <t>Исчислено                      на 2019  год</t>
  </si>
  <si>
    <t>Исчислено                на 2020 год</t>
  </si>
  <si>
    <t>Исчислено                   на 2021 год</t>
  </si>
  <si>
    <t>расходов по коду аналитического показателя  225 "Работы, услуги по содержанию имущества"</t>
  </si>
  <si>
    <t>Исчислено                                       на 2019  год</t>
  </si>
  <si>
    <t>Исчислено                                  на 2020 год</t>
  </si>
  <si>
    <t>Исчислено                                       на 2021 год</t>
  </si>
  <si>
    <t xml:space="preserve"> </t>
  </si>
  <si>
    <t>расходов по коду аналитического показателя  226 "Прочие работы, услуги"</t>
  </si>
  <si>
    <t>РАСЧЕТ
 расходов на проведение обязательных периодических медицинских осмотров (обследований) работников</t>
  </si>
  <si>
    <t>на 2019 год и плановый период 2020 и 2021 годов</t>
  </si>
  <si>
    <t>Наименование учреждения</t>
  </si>
  <si>
    <t>Работники
 учреждений социального обслуживания населения края</t>
  </si>
  <si>
    <t>Общее количество человек, подлежащих прохождению медицинского осмотра</t>
  </si>
  <si>
    <r>
      <t xml:space="preserve">Тариф за 1-го человека, руб. 
</t>
    </r>
    <r>
      <rPr>
        <sz val="9"/>
        <color indexed="12"/>
        <rFont val="Times New Roman"/>
        <family val="1"/>
      </rPr>
      <t>(в соответствии с приказом минздрава СК от 07 июня 2018 г. № 01-05/542)</t>
    </r>
  </si>
  <si>
    <t>Объем средств, необходимый на проведение 
периодических медицинских осмотров на 2019 год, руб.</t>
  </si>
  <si>
    <t>Отклонение
 (+ экономия, - перерасход)</t>
  </si>
  <si>
    <t>Объем средств, необходимый на проведение периодических медицинских осмотров, руб.</t>
  </si>
  <si>
    <t>ВСЕГО НА 2019 ГОД</t>
  </si>
  <si>
    <t xml:space="preserve">за счет средств, выделенных минфином СК при формировании бюджета </t>
  </si>
  <si>
    <r>
      <t xml:space="preserve">за счет собственных средств учреждения
 </t>
    </r>
    <r>
      <rPr>
        <sz val="10"/>
        <color indexed="12"/>
        <rFont val="Times New Roman"/>
        <family val="1"/>
      </rPr>
      <t>(из расчета: 500,0 руб. на 1-го человека)</t>
    </r>
  </si>
  <si>
    <t xml:space="preserve"> в 2019 году  </t>
  </si>
  <si>
    <t>в 2020 году</t>
  </si>
  <si>
    <t>в 2021 году</t>
  </si>
  <si>
    <t>всего собственные средства учреждения</t>
  </si>
  <si>
    <t>на 2015 год</t>
  </si>
  <si>
    <t>на 2016 год</t>
  </si>
  <si>
    <t xml:space="preserve">за счет бюджетных средств </t>
  </si>
  <si>
    <t>за счет внебюджетных источников финансрования</t>
  </si>
  <si>
    <t>6=2*5</t>
  </si>
  <si>
    <t>8=9+10</t>
  </si>
  <si>
    <t>11=7+8-6</t>
  </si>
  <si>
    <t>12=3*5</t>
  </si>
  <si>
    <t>13=4*5</t>
  </si>
  <si>
    <t>мужчины</t>
  </si>
  <si>
    <t>женщины в возрасте 
до 40 лет</t>
  </si>
  <si>
    <t>женщины в возрасте старше 40 лет</t>
  </si>
  <si>
    <t>ИТОГО</t>
  </si>
  <si>
    <t>-</t>
  </si>
  <si>
    <t>ФИО исполнителя (полностью), контактный телефон</t>
  </si>
  <si>
    <t>расходов по коду аналитического показателя  227 "Страхование"</t>
  </si>
  <si>
    <t>расходов по коду аналитического показателя  228                                                         "Услуги, работы для целей капитальных вложений"</t>
  </si>
  <si>
    <t>расходов по коду аналитического показателя  229                                                         "Арендная плата за пользование земельными участками и другими обособленными природными объектами"</t>
  </si>
  <si>
    <t>расходов по статье  240                                                                                                                 "Безвозмездные перечисления текущего характера организациям"</t>
  </si>
  <si>
    <t>расходов по статье 260 "Социальное обеспечение"</t>
  </si>
  <si>
    <t>расходов по  коду аналитического показателя 262                                                            "Пособия по социальной помощи населению"</t>
  </si>
  <si>
    <t>расходов по коду аналитического показателя 264                                                                "Пенсии, пособия, выплачиваемые работадателями, нанимателями бывшим работникам"</t>
  </si>
  <si>
    <t>расходов по коду аналитического показателя 266                                                                "Социальные пособия и компенсации персоналу в денежной форме"</t>
  </si>
  <si>
    <t>расходов по статье  290 "Прочие расходы"</t>
  </si>
  <si>
    <t>расходов по коду аналитического показателя 
291 "Уплата налога на имущество организаций"</t>
  </si>
  <si>
    <t>расходов по коду аналитического показателя  291 "Уплата земельного налога"</t>
  </si>
  <si>
    <t>расходов по коду аналитического показателя 291                                                                    "Иные налоги (транспортный налог) в бюджеты Российской Федерации"</t>
  </si>
  <si>
    <t>расходов по коду аналитического показателя 291                                                                    "Иные налоги (государственная пошлина) в бюджеты Российской Федерации"</t>
  </si>
  <si>
    <t>расходов по коду аналитического показателя 291                                                                    "Уплата штрафов (в том числе административных), пеней, иных платежей                                      (плата за негативное воздействие на окружающую среду)"</t>
  </si>
  <si>
    <t>расходов по коду аналитического показателя 292                                                                    "Штрафы за нарушение законодательства о налогах и сборах, законодательства о страховых взносах"</t>
  </si>
  <si>
    <t>расходов по коду аналитического показателя 293                                                                    "Штрафы за нарушение законодательства о закупках и нарушение условий контрактов(договоров)"</t>
  </si>
  <si>
    <t>расходов по коду аналитического показателя 296                                                                    "Иные выплаты текущего характера физическим лицам"</t>
  </si>
  <si>
    <t>расходов по статей группы  300 "Поступление нефинансовых активов"</t>
  </si>
  <si>
    <t>расходов по статье 310 "Увеличение стоимости основных средств"</t>
  </si>
  <si>
    <t>ИТОГО, тыс. руб.</t>
  </si>
  <si>
    <t>расходов по статье 340 "Увеличение стоимости материальных запасов"</t>
  </si>
  <si>
    <t>расходов по коду аналитического показателя 341                                                         "Увеличение стоимости лекарственных препаратов и материалов, применяемых в медицинских целях"</t>
  </si>
  <si>
    <t>расходов по коду аналитического показателя 342                                                                 "Увеличение стоимости продуктов питания"</t>
  </si>
  <si>
    <t>расходов по коду аналитического показателя 343                                                       "Увеличение стоимости горюче-смазочных материалов"</t>
  </si>
  <si>
    <r>
      <t>расходов на оплату горюче-смазочных материалов</t>
    </r>
    <r>
      <rPr>
        <b/>
        <sz val="13"/>
        <rFont val="Times New Roman"/>
        <family val="1"/>
      </rPr>
      <t>*</t>
    </r>
  </si>
  <si>
    <t>№ п/п</t>
  </si>
  <si>
    <t>Основные показатели</t>
  </si>
  <si>
    <t>Норма расхода топлива на 100 км</t>
  </si>
  <si>
    <t>Пробег автомобиля, км</t>
  </si>
  <si>
    <t>сумма</t>
  </si>
  <si>
    <t xml:space="preserve">
ГАЗ 31105  (2006 г.в) 
Марка бензина: АИ-92</t>
  </si>
  <si>
    <t>Надбавка за работу более 5 лет  в эксплуатации 5%</t>
  </si>
  <si>
    <t>Итого летняя норма</t>
  </si>
  <si>
    <t>Надбавка за работу в зимних условиях 5%</t>
  </si>
  <si>
    <t>Итого зимняя норма</t>
  </si>
  <si>
    <t>Итого</t>
  </si>
  <si>
    <t xml:space="preserve">
ИЖ2717-220  (2003 г.в) 
Марка бензина: АИ-92</t>
  </si>
  <si>
    <t>По городу и населенному  пункту имеющих регулируемый перекресток  5%</t>
  </si>
  <si>
    <t xml:space="preserve"> ГАЗ 322132  (2003 г.в) 
Марка бензина: АИ-92</t>
  </si>
  <si>
    <t>ГАЗ 3309 КО 503В-2 (2009 г.в) Дизельное топливо Евро</t>
  </si>
  <si>
    <t>Транспорт  требующий  частой  остановки и движения но пониженной скорости  20%</t>
  </si>
  <si>
    <t xml:space="preserve">1,5 литра на каждый рейс закачки цистерны 120рейсов в месяц *12 мес =1440 рейсов </t>
  </si>
  <si>
    <t>ИТОГО ГОРЮЧЕЕ</t>
  </si>
  <si>
    <t>Смазочные материалы (10 %)</t>
  </si>
  <si>
    <t>расходов по коду аналитического показателя 344                                                                         "Увеличение стоимости строительных материалов"</t>
  </si>
  <si>
    <t>Исчислено                            на 2019год</t>
  </si>
  <si>
    <t>Исчислено                                         на 2020 год</t>
  </si>
  <si>
    <t>Исчислено                   на2021год</t>
  </si>
  <si>
    <t>расходов по коду аналитического показателя 345                                                                                                                   "Увеличение стоимости мягкого инвентаря"</t>
  </si>
  <si>
    <t>Количество: мужчин (мальчиков)</t>
  </si>
  <si>
    <r>
      <t>Количество</t>
    </r>
    <r>
      <rPr>
        <sz val="10"/>
        <rFont val="Times New Roman"/>
        <family val="1"/>
      </rPr>
      <t xml:space="preserve">  женщин (девочек)</t>
    </r>
  </si>
  <si>
    <t>Положено по норме</t>
  </si>
  <si>
    <t>Имеется в 
наличии</t>
  </si>
  <si>
    <t>Подлежит списанию</t>
  </si>
  <si>
    <t>Исчислено
 на 2019 год</t>
  </si>
  <si>
    <t>Исчислено
 на 2020 год</t>
  </si>
  <si>
    <t>Исчислено
 на 2021 год</t>
  </si>
  <si>
    <t>расходов по коду аналитического показателя 345                                                                                                                                                                                                                                                                                                     "Увеличение стоимости мягкого инвентаря"</t>
  </si>
  <si>
    <t>Общее количество воспитанников в учреждении</t>
  </si>
  <si>
    <r>
      <t xml:space="preserve">Воспитанники </t>
    </r>
    <r>
      <rPr>
        <u val="single"/>
        <sz val="11"/>
        <rFont val="Times New Roman"/>
        <family val="1"/>
      </rPr>
      <t>школьного возраста (7 - 18 лет)</t>
    </r>
  </si>
  <si>
    <r>
      <t xml:space="preserve">Воспитанники </t>
    </r>
    <r>
      <rPr>
        <u val="single"/>
        <sz val="11"/>
        <rFont val="Times New Roman"/>
        <family val="1"/>
      </rPr>
      <t>дошкольного возраста (4 - 7 лет)</t>
    </r>
  </si>
  <si>
    <t>дети-инвалиды:</t>
  </si>
  <si>
    <t>маломобильные:</t>
  </si>
  <si>
    <t>Количество мальчиков:</t>
  </si>
  <si>
    <r>
      <t>Количество</t>
    </r>
    <r>
      <rPr>
        <sz val="11"/>
        <rFont val="Times New Roman"/>
        <family val="1"/>
      </rPr>
      <t xml:space="preserve"> девочек:</t>
    </r>
  </si>
  <si>
    <t xml:space="preserve"> 7-18 лет:</t>
  </si>
  <si>
    <t>4-7 лет</t>
  </si>
  <si>
    <t>на одного восп-ка школьного возраста</t>
  </si>
  <si>
    <t>на одного восп-ка школьного возраста, находящегося на постельном режиме, маломобильного</t>
  </si>
  <si>
    <t>на одного восп-ка дошкольного возраста</t>
  </si>
  <si>
    <t>на одного восп-ка дошкольного возраста, находящегося на постельном режиме, маломобильного</t>
  </si>
  <si>
    <t>Положено по норме на:</t>
  </si>
  <si>
    <t>срок носки</t>
  </si>
  <si>
    <t>одного воспитанника</t>
  </si>
  <si>
    <t>на всех воспитанников</t>
  </si>
  <si>
    <t>Куртка зимняя, утепленная тройным синтепоном, верх из плащевой ткани</t>
  </si>
  <si>
    <t>Куртка из плащевой ткани без утеплителя</t>
  </si>
  <si>
    <t>Платье, юбка и блузка (хлопчатобумажные и полушерстяные)</t>
  </si>
  <si>
    <t>Халат домашний для девочки</t>
  </si>
  <si>
    <t>Джемпер (свитер) шерстяной</t>
  </si>
  <si>
    <t>Брюки полушерстяные или джинсовые</t>
  </si>
  <si>
    <t>Рубашка белая хлопчатобумажная и фланелевая</t>
  </si>
  <si>
    <t>Форма спортивная и кеды</t>
  </si>
  <si>
    <t>Шорты и футболка</t>
  </si>
  <si>
    <t>Брюки п/ш и пуловер</t>
  </si>
  <si>
    <t>Платье шерстяное, п/ш (праздничное)</t>
  </si>
  <si>
    <t>Платье летнее (праздничное)</t>
  </si>
  <si>
    <t>Костюм шерстяной (праздничный) для мальчика</t>
  </si>
  <si>
    <t>Костюм летний (праздничный) для мальчика</t>
  </si>
  <si>
    <t>Брюки спортивные</t>
  </si>
  <si>
    <t>Костюм спортивный</t>
  </si>
  <si>
    <t>Рабочая одежда (комплект)</t>
  </si>
  <si>
    <t>Сорочка ночная, пижама</t>
  </si>
  <si>
    <t>Трусы трикотажные, хлопчатобумажные для девочек</t>
  </si>
  <si>
    <t>Трусы трикотажные, хлопчатобумажные для мальчиков</t>
  </si>
  <si>
    <t>Майка</t>
  </si>
  <si>
    <t>Бюстгальтер</t>
  </si>
  <si>
    <t xml:space="preserve">Передник нагрудный </t>
  </si>
  <si>
    <t>Песочник, купальник, плавки</t>
  </si>
  <si>
    <t>Платки носовые</t>
  </si>
  <si>
    <t>Носки полушерстяные</t>
  </si>
  <si>
    <t>Носки хлопчатобумажные или смесовые</t>
  </si>
  <si>
    <t>Колготки</t>
  </si>
  <si>
    <t>Головной убор зимний</t>
  </si>
  <si>
    <t xml:space="preserve">Головной убор летний </t>
  </si>
  <si>
    <t>Шапочка резиновая</t>
  </si>
  <si>
    <t>Шапочка спортивная</t>
  </si>
  <si>
    <t>Ремень брючный (подтяжки)</t>
  </si>
  <si>
    <t>Перчатки (варежки) п/ш</t>
  </si>
  <si>
    <t>Шарф</t>
  </si>
  <si>
    <t>Обувь зимняя (утепленная)</t>
  </si>
  <si>
    <t>Ботинки (туфли, сандалии, кроссовки)</t>
  </si>
  <si>
    <t>Тапочки домашние</t>
  </si>
  <si>
    <t>Чемодан</t>
  </si>
  <si>
    <t>Одеяло шерстяное (ватное)</t>
  </si>
  <si>
    <t>Одеяло байковое</t>
  </si>
  <si>
    <t>Подушка</t>
  </si>
  <si>
    <t>Покрывало (плед)</t>
  </si>
  <si>
    <t>Матрац ватный</t>
  </si>
  <si>
    <t>Пододеяльник</t>
  </si>
  <si>
    <t>Простыня</t>
  </si>
  <si>
    <t>Наволочка</t>
  </si>
  <si>
    <t>Наволочка нижняя</t>
  </si>
  <si>
    <t>Полотенце банное</t>
  </si>
  <si>
    <t>Полотенце для лица</t>
  </si>
  <si>
    <t>Полотенце (для ног)</t>
  </si>
  <si>
    <t>Пеленка фланелевая</t>
  </si>
  <si>
    <t>расходов по коду аналитического показателя 346                                                                         "Увеличение стоимости прочих оборотных запасов (материалов)"</t>
  </si>
  <si>
    <t>расходов по коду аналитического показателя 349                                                                         "Увеличение стоимости прочих материальных запасов однократного применения"</t>
  </si>
  <si>
    <t>Исчислено                            на 2019 год</t>
  </si>
  <si>
    <t>Исчислено                         на 2021 год</t>
  </si>
  <si>
    <t>расходов по статье 350 "Увеличение стоимости права пользования"</t>
  </si>
  <si>
    <t>расходов по коду аналитического показателя 352                                                                         "Увеличение стоимости неисключительных прав на результаты интелектуальной деятельности с неопределенным сроком полезного использования"</t>
  </si>
  <si>
    <t>Исчислено                        на 2021 год</t>
  </si>
  <si>
    <t>расходов по коду аналитического показателя 353                                                                         "Увеличение стоимости неисключительных прав на результаты интелектуальной деятельности с определенным сроком полезного использования"</t>
  </si>
  <si>
    <t>услуги по содержанию имущества</t>
  </si>
  <si>
    <t>увеличение стоимости материальных запасов для одноразовых вложений</t>
  </si>
  <si>
    <t>увеличение стоимости материальных запасов для однократных целей</t>
  </si>
  <si>
    <t>Организация и обеспечение отдыха и оздоровления детей в Ставропольском крае</t>
  </si>
  <si>
    <t>Л.Н.Абросимова</t>
  </si>
  <si>
    <t>Н.И.Ахметова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</si>
</sst>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#,##0&quot;    &quot;;\-#,##0&quot;    &quot;;&quot; -    &quot;;@\ "/>
    <numFmt numFmtId="173" formatCode="\ #,##0.0&quot;    &quot;;\-#,##0.0&quot;    &quot;;&quot; -    &quot;;@\ "/>
    <numFmt numFmtId="174" formatCode="#,##0.000\ ;\-#,##0.000\ "/>
    <numFmt numFmtId="175" formatCode="#,##0.00\ ;\-#,##0.00\ "/>
    <numFmt numFmtId="176" formatCode="#,##0.00&quot;   &quot;"/>
    <numFmt numFmtId="177" formatCode="#,##0.0"/>
    <numFmt numFmtId="178" formatCode="\ #,##0.00&quot;    &quot;;\-#,##0.00&quot;    &quot;;&quot; -&quot;#&quot;    &quot;;@\ "/>
  </numFmts>
  <fonts count="64"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i/>
      <sz val="12"/>
      <name val="Times New Roman"/>
      <family val="1"/>
    </font>
    <font>
      <i/>
      <sz val="10"/>
      <name val="Arial Cyr"/>
      <family val="2"/>
    </font>
    <font>
      <sz val="12"/>
      <name val="Arial"/>
      <family val="2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53">
      <alignment/>
      <protection/>
    </xf>
    <xf numFmtId="0" fontId="6" fillId="0" borderId="0" xfId="53" applyFont="1">
      <alignment/>
      <protection/>
    </xf>
    <xf numFmtId="0" fontId="1" fillId="0" borderId="0" xfId="53" applyBorder="1">
      <alignment/>
      <protection/>
    </xf>
    <xf numFmtId="0" fontId="12" fillId="0" borderId="0" xfId="53" applyFont="1" applyBorder="1" applyAlignment="1">
      <alignment vertical="top"/>
      <protection/>
    </xf>
    <xf numFmtId="0" fontId="13" fillId="0" borderId="0" xfId="53" applyFont="1">
      <alignment/>
      <protection/>
    </xf>
    <xf numFmtId="0" fontId="7" fillId="0" borderId="0" xfId="53" applyFont="1">
      <alignment/>
      <protection/>
    </xf>
    <xf numFmtId="0" fontId="7" fillId="32" borderId="10" xfId="53" applyFont="1" applyFill="1" applyBorder="1" applyAlignment="1">
      <alignment horizontal="center" vertical="center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horizontal="center" vertical="top"/>
      <protection/>
    </xf>
    <xf numFmtId="4" fontId="8" fillId="32" borderId="11" xfId="53" applyNumberFormat="1" applyFont="1" applyFill="1" applyBorder="1" applyAlignment="1">
      <alignment horizontal="center" vertical="center"/>
      <protection/>
    </xf>
    <xf numFmtId="4" fontId="8" fillId="32" borderId="10" xfId="53" applyNumberFormat="1" applyFont="1" applyFill="1" applyBorder="1" applyAlignment="1">
      <alignment horizontal="center" vertical="center"/>
      <protection/>
    </xf>
    <xf numFmtId="172" fontId="2" fillId="0" borderId="0" xfId="53" applyNumberFormat="1" applyFont="1" applyFill="1" applyBorder="1" applyAlignment="1">
      <alignment vertical="center"/>
      <protection/>
    </xf>
    <xf numFmtId="173" fontId="2" fillId="0" borderId="0" xfId="53" applyNumberFormat="1" applyFont="1" applyFill="1" applyBorder="1" applyAlignment="1">
      <alignment vertical="center"/>
      <protection/>
    </xf>
    <xf numFmtId="0" fontId="7" fillId="0" borderId="0" xfId="53" applyFont="1" applyBorder="1">
      <alignment/>
      <protection/>
    </xf>
    <xf numFmtId="0" fontId="1" fillId="0" borderId="0" xfId="53" applyFill="1">
      <alignment/>
      <protection/>
    </xf>
    <xf numFmtId="0" fontId="6" fillId="0" borderId="12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 vertical="top"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4" fontId="8" fillId="32" borderId="11" xfId="53" applyNumberFormat="1" applyFont="1" applyFill="1" applyBorder="1" applyAlignment="1">
      <alignment horizontal="center" vertical="top"/>
      <protection/>
    </xf>
    <xf numFmtId="4" fontId="8" fillId="32" borderId="10" xfId="53" applyNumberFormat="1" applyFont="1" applyFill="1" applyBorder="1" applyAlignment="1">
      <alignment horizontal="center" vertical="top"/>
      <protection/>
    </xf>
    <xf numFmtId="0" fontId="15" fillId="0" borderId="10" xfId="53" applyFont="1" applyBorder="1" applyAlignment="1">
      <alignment vertical="center" wrapText="1"/>
      <protection/>
    </xf>
    <xf numFmtId="4" fontId="7" fillId="0" borderId="10" xfId="53" applyNumberFormat="1" applyFont="1" applyBorder="1" applyAlignment="1">
      <alignment horizontal="center" vertical="top"/>
      <protection/>
    </xf>
    <xf numFmtId="0" fontId="16" fillId="0" borderId="0" xfId="53" applyFont="1">
      <alignment/>
      <protection/>
    </xf>
    <xf numFmtId="0" fontId="7" fillId="0" borderId="10" xfId="53" applyFont="1" applyBorder="1" applyAlignment="1">
      <alignment vertical="center" wrapText="1"/>
      <protection/>
    </xf>
    <xf numFmtId="0" fontId="1" fillId="0" borderId="0" xfId="53" applyFont="1">
      <alignment/>
      <protection/>
    </xf>
    <xf numFmtId="0" fontId="8" fillId="32" borderId="11" xfId="53" applyFont="1" applyFill="1" applyBorder="1" applyAlignment="1">
      <alignment horizontal="left" vertical="center"/>
      <protection/>
    </xf>
    <xf numFmtId="0" fontId="5" fillId="32" borderId="11" xfId="53" applyFont="1" applyFill="1" applyBorder="1" applyAlignment="1">
      <alignment vertical="center"/>
      <protection/>
    </xf>
    <xf numFmtId="0" fontId="2" fillId="32" borderId="10" xfId="53" applyFont="1" applyFill="1" applyBorder="1" applyAlignment="1">
      <alignment horizontal="center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4" fontId="6" fillId="0" borderId="10" xfId="53" applyNumberFormat="1" applyFont="1" applyBorder="1" applyAlignment="1">
      <alignment horizontal="center" vertical="top"/>
      <protection/>
    </xf>
    <xf numFmtId="174" fontId="6" fillId="0" borderId="10" xfId="53" applyNumberFormat="1" applyFont="1" applyBorder="1" applyAlignment="1">
      <alignment horizontal="center" vertical="top"/>
      <protection/>
    </xf>
    <xf numFmtId="175" fontId="6" fillId="0" borderId="10" xfId="53" applyNumberFormat="1" applyFont="1" applyBorder="1" applyAlignment="1">
      <alignment horizontal="center" vertical="top"/>
      <protection/>
    </xf>
    <xf numFmtId="0" fontId="2" fillId="32" borderId="10" xfId="53" applyFont="1" applyFill="1" applyBorder="1" applyAlignment="1">
      <alignment vertical="center"/>
      <protection/>
    </xf>
    <xf numFmtId="4" fontId="2" fillId="32" borderId="11" xfId="53" applyNumberFormat="1" applyFont="1" applyFill="1" applyBorder="1" applyAlignment="1">
      <alignment horizontal="center" vertical="center"/>
      <protection/>
    </xf>
    <xf numFmtId="4" fontId="5" fillId="32" borderId="11" xfId="53" applyNumberFormat="1" applyFont="1" applyFill="1" applyBorder="1" applyAlignment="1">
      <alignment horizontal="center" vertical="top"/>
      <protection/>
    </xf>
    <xf numFmtId="4" fontId="2" fillId="32" borderId="11" xfId="53" applyNumberFormat="1" applyFont="1" applyFill="1" applyBorder="1" applyAlignment="1">
      <alignment horizontal="center" vertical="top"/>
      <protection/>
    </xf>
    <xf numFmtId="0" fontId="6" fillId="0" borderId="0" xfId="53" applyFont="1" applyBorder="1" applyAlignment="1">
      <alignment/>
      <protection/>
    </xf>
    <xf numFmtId="0" fontId="6" fillId="0" borderId="0" xfId="53" applyFont="1" applyBorder="1" applyAlignment="1">
      <alignment vertical="top"/>
      <protection/>
    </xf>
    <xf numFmtId="0" fontId="1" fillId="0" borderId="0" xfId="53" applyAlignment="1">
      <alignment wrapText="1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horizontal="right"/>
      <protection/>
    </xf>
    <xf numFmtId="0" fontId="17" fillId="0" borderId="0" xfId="54" applyFont="1">
      <alignment/>
      <protection/>
    </xf>
    <xf numFmtId="0" fontId="17" fillId="0" borderId="0" xfId="54" applyFont="1" applyAlignment="1">
      <alignment horizontal="left" wrapText="1"/>
      <protection/>
    </xf>
    <xf numFmtId="0" fontId="7" fillId="0" borderId="0" xfId="54" applyFont="1" applyFill="1">
      <alignment/>
      <protection/>
    </xf>
    <xf numFmtId="0" fontId="8" fillId="0" borderId="0" xfId="54" applyFont="1" applyFill="1" applyBorder="1" applyAlignment="1">
      <alignment horizontal="center" wrapText="1"/>
      <protection/>
    </xf>
    <xf numFmtId="0" fontId="8" fillId="0" borderId="0" xfId="54" applyFont="1" applyFill="1" applyBorder="1" applyAlignment="1">
      <alignment wrapText="1"/>
      <protection/>
    </xf>
    <xf numFmtId="0" fontId="12" fillId="0" borderId="0" xfId="54" applyFont="1" applyFill="1" applyBorder="1" applyAlignment="1">
      <alignment vertical="top"/>
      <protection/>
    </xf>
    <xf numFmtId="0" fontId="12" fillId="0" borderId="0" xfId="54" applyFont="1" applyFill="1" applyAlignment="1">
      <alignment horizont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17" fillId="0" borderId="0" xfId="54" applyFont="1" applyAlignment="1">
      <alignment wrapText="1"/>
      <protection/>
    </xf>
    <xf numFmtId="0" fontId="7" fillId="0" borderId="10" xfId="54" applyFont="1" applyFill="1" applyBorder="1" applyAlignment="1">
      <alignment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wrapText="1"/>
      <protection/>
    </xf>
    <xf numFmtId="176" fontId="6" fillId="0" borderId="14" xfId="54" applyNumberFormat="1" applyFont="1" applyFill="1" applyBorder="1" applyAlignment="1">
      <alignment horizontal="center" wrapText="1"/>
      <protection/>
    </xf>
    <xf numFmtId="176" fontId="19" fillId="32" borderId="10" xfId="54" applyNumberFormat="1" applyFont="1" applyFill="1" applyBorder="1" applyAlignment="1">
      <alignment horizontal="center" wrapText="1"/>
      <protection/>
    </xf>
    <xf numFmtId="176" fontId="6" fillId="32" borderId="10" xfId="54" applyNumberFormat="1" applyFont="1" applyFill="1" applyBorder="1" applyAlignment="1">
      <alignment horizontal="center" wrapText="1"/>
      <protection/>
    </xf>
    <xf numFmtId="176" fontId="6" fillId="0" borderId="10" xfId="54" applyNumberFormat="1" applyFont="1" applyFill="1" applyBorder="1" applyAlignment="1">
      <alignment horizontal="center" wrapText="1"/>
      <protection/>
    </xf>
    <xf numFmtId="3" fontId="6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>
      <alignment/>
      <protection/>
    </xf>
    <xf numFmtId="0" fontId="19" fillId="0" borderId="10" xfId="54" applyFont="1" applyFill="1" applyBorder="1" applyAlignment="1">
      <alignment horizontal="center"/>
      <protection/>
    </xf>
    <xf numFmtId="0" fontId="19" fillId="32" borderId="14" xfId="54" applyFont="1" applyFill="1" applyBorder="1" applyAlignment="1">
      <alignment horizontal="center" wrapText="1"/>
      <protection/>
    </xf>
    <xf numFmtId="0" fontId="19" fillId="32" borderId="10" xfId="54" applyFont="1" applyFill="1" applyBorder="1" applyAlignment="1">
      <alignment horizontal="center"/>
      <protection/>
    </xf>
    <xf numFmtId="176" fontId="19" fillId="32" borderId="10" xfId="54" applyNumberFormat="1" applyFont="1" applyFill="1" applyBorder="1" applyAlignment="1">
      <alignment horizontal="center"/>
      <protection/>
    </xf>
    <xf numFmtId="0" fontId="21" fillId="0" borderId="0" xfId="54" applyFont="1" applyAlignment="1">
      <alignment wrapText="1"/>
      <protection/>
    </xf>
    <xf numFmtId="0" fontId="21" fillId="0" borderId="0" xfId="54" applyFont="1">
      <alignment/>
      <protection/>
    </xf>
    <xf numFmtId="0" fontId="7" fillId="0" borderId="0" xfId="54" applyFont="1" applyFill="1" applyAlignment="1">
      <alignment horizontal="left" wrapText="1"/>
      <protection/>
    </xf>
    <xf numFmtId="0" fontId="7" fillId="0" borderId="0" xfId="54" applyFont="1" applyFill="1" applyAlignment="1">
      <alignment wrapText="1"/>
      <protection/>
    </xf>
    <xf numFmtId="0" fontId="7" fillId="0" borderId="0" xfId="54" applyFont="1">
      <alignment/>
      <protection/>
    </xf>
    <xf numFmtId="0" fontId="7" fillId="0" borderId="12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wrapText="1"/>
      <protection/>
    </xf>
    <xf numFmtId="0" fontId="12" fillId="0" borderId="15" xfId="54" applyFont="1" applyFill="1" applyBorder="1" applyAlignment="1">
      <alignment horizontal="center" vertical="top" wrapText="1"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left" wrapText="1"/>
      <protection/>
    </xf>
    <xf numFmtId="0" fontId="17" fillId="0" borderId="0" xfId="54" applyFont="1" applyFill="1" applyBorder="1" applyAlignment="1">
      <alignment horizontal="center" wrapText="1"/>
      <protection/>
    </xf>
    <xf numFmtId="0" fontId="17" fillId="0" borderId="0" xfId="54" applyFont="1" applyFill="1" applyBorder="1" applyAlignment="1">
      <alignment horizontal="center" vertical="top" wrapText="1"/>
      <protection/>
    </xf>
    <xf numFmtId="0" fontId="21" fillId="0" borderId="0" xfId="54" applyFont="1" applyFill="1" applyAlignment="1">
      <alignment horizontal="left" wrapText="1"/>
      <protection/>
    </xf>
    <xf numFmtId="0" fontId="1" fillId="0" borderId="10" xfId="53" applyBorder="1">
      <alignment/>
      <protection/>
    </xf>
    <xf numFmtId="0" fontId="6" fillId="0" borderId="0" xfId="53" applyFont="1" applyBorder="1" applyAlignment="1">
      <alignment horizontal="center"/>
      <protection/>
    </xf>
    <xf numFmtId="4" fontId="2" fillId="0" borderId="11" xfId="53" applyNumberFormat="1" applyFont="1" applyBorder="1" applyAlignment="1">
      <alignment horizontal="center" vertical="top"/>
      <protection/>
    </xf>
    <xf numFmtId="0" fontId="1" fillId="0" borderId="0" xfId="53" applyAlignment="1">
      <alignment horizontal="center" vertical="top"/>
      <protection/>
    </xf>
    <xf numFmtId="0" fontId="2" fillId="0" borderId="10" xfId="53" applyFont="1" applyBorder="1" applyAlignment="1">
      <alignment horizontal="left" vertical="center" wrapText="1"/>
      <protection/>
    </xf>
    <xf numFmtId="0" fontId="8" fillId="32" borderId="10" xfId="53" applyFont="1" applyFill="1" applyBorder="1" applyAlignment="1">
      <alignment vertical="center"/>
      <protection/>
    </xf>
    <xf numFmtId="0" fontId="8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177" fontId="2" fillId="0" borderId="18" xfId="53" applyNumberFormat="1" applyFont="1" applyBorder="1" applyAlignment="1">
      <alignment horizontal="center" vertical="top"/>
      <protection/>
    </xf>
    <xf numFmtId="3" fontId="2" fillId="0" borderId="18" xfId="53" applyNumberFormat="1" applyFont="1" applyBorder="1" applyAlignment="1">
      <alignment horizontal="center" vertical="top"/>
      <protection/>
    </xf>
    <xf numFmtId="4" fontId="2" fillId="0" borderId="18" xfId="53" applyNumberFormat="1" applyFont="1" applyBorder="1" applyAlignment="1">
      <alignment horizontal="center" vertical="top"/>
      <protection/>
    </xf>
    <xf numFmtId="4" fontId="2" fillId="0" borderId="19" xfId="53" applyNumberFormat="1" applyFont="1" applyBorder="1" applyAlignment="1">
      <alignment horizontal="center" vertical="top"/>
      <protection/>
    </xf>
    <xf numFmtId="0" fontId="6" fillId="0" borderId="10" xfId="53" applyFont="1" applyFill="1" applyBorder="1" applyAlignment="1">
      <alignment wrapText="1"/>
      <protection/>
    </xf>
    <xf numFmtId="178" fontId="2" fillId="0" borderId="10" xfId="53" applyNumberFormat="1" applyFont="1" applyBorder="1" applyAlignment="1">
      <alignment horizontal="center" vertical="top"/>
      <protection/>
    </xf>
    <xf numFmtId="3" fontId="2" fillId="0" borderId="14" xfId="53" applyNumberFormat="1" applyFont="1" applyBorder="1" applyAlignment="1">
      <alignment horizontal="center" vertical="top"/>
      <protection/>
    </xf>
    <xf numFmtId="177" fontId="2" fillId="0" borderId="14" xfId="53" applyNumberFormat="1" applyFont="1" applyBorder="1" applyAlignment="1">
      <alignment horizontal="center" vertical="top"/>
      <protection/>
    </xf>
    <xf numFmtId="4" fontId="2" fillId="0" borderId="14" xfId="53" applyNumberFormat="1" applyFont="1" applyBorder="1" applyAlignment="1">
      <alignment horizontal="center" vertical="top"/>
      <protection/>
    </xf>
    <xf numFmtId="4" fontId="2" fillId="0" borderId="20" xfId="53" applyNumberFormat="1" applyFont="1" applyBorder="1" applyAlignment="1">
      <alignment horizontal="center" vertical="top"/>
      <protection/>
    </xf>
    <xf numFmtId="0" fontId="6" fillId="0" borderId="10" xfId="53" applyFont="1" applyBorder="1" applyAlignment="1">
      <alignment horizontal="left" vertical="center" wrapText="1"/>
      <protection/>
    </xf>
    <xf numFmtId="3" fontId="2" fillId="0" borderId="10" xfId="53" applyNumberFormat="1" applyFont="1" applyBorder="1" applyAlignment="1">
      <alignment horizontal="center" vertical="top"/>
      <protection/>
    </xf>
    <xf numFmtId="4" fontId="2" fillId="0" borderId="16" xfId="53" applyNumberFormat="1" applyFont="1" applyBorder="1" applyAlignment="1">
      <alignment horizontal="center" vertical="top"/>
      <protection/>
    </xf>
    <xf numFmtId="0" fontId="6" fillId="0" borderId="13" xfId="53" applyFont="1" applyBorder="1" applyAlignment="1">
      <alignment horizontal="left" vertical="center" wrapText="1"/>
      <protection/>
    </xf>
    <xf numFmtId="4" fontId="2" fillId="0" borderId="13" xfId="53" applyNumberFormat="1" applyFont="1" applyBorder="1" applyAlignment="1">
      <alignment horizontal="center" vertical="top"/>
      <protection/>
    </xf>
    <xf numFmtId="3" fontId="2" fillId="0" borderId="13" xfId="53" applyNumberFormat="1" applyFont="1" applyBorder="1" applyAlignment="1">
      <alignment horizontal="center" vertical="top"/>
      <protection/>
    </xf>
    <xf numFmtId="0" fontId="19" fillId="0" borderId="21" xfId="53" applyFont="1" applyBorder="1" applyAlignment="1">
      <alignment horizontal="left" vertical="center" wrapText="1"/>
      <protection/>
    </xf>
    <xf numFmtId="177" fontId="5" fillId="0" borderId="21" xfId="53" applyNumberFormat="1" applyFont="1" applyBorder="1" applyAlignment="1">
      <alignment horizontal="center" vertical="top"/>
      <protection/>
    </xf>
    <xf numFmtId="3" fontId="5" fillId="0" borderId="21" xfId="53" applyNumberFormat="1" applyFont="1" applyBorder="1" applyAlignment="1">
      <alignment horizontal="center" vertical="top"/>
      <protection/>
    </xf>
    <xf numFmtId="4" fontId="5" fillId="0" borderId="21" xfId="53" applyNumberFormat="1" applyFont="1" applyBorder="1" applyAlignment="1">
      <alignment horizontal="center" vertical="top"/>
      <protection/>
    </xf>
    <xf numFmtId="4" fontId="5" fillId="0" borderId="22" xfId="53" applyNumberFormat="1" applyFont="1" applyBorder="1" applyAlignment="1">
      <alignment horizontal="center" vertical="top"/>
      <protection/>
    </xf>
    <xf numFmtId="0" fontId="13" fillId="0" borderId="0" xfId="53" applyFont="1" applyBorder="1">
      <alignment/>
      <protection/>
    </xf>
    <xf numFmtId="177" fontId="2" fillId="0" borderId="10" xfId="53" applyNumberFormat="1" applyFont="1" applyBorder="1" applyAlignment="1">
      <alignment horizontal="center" vertical="top"/>
      <protection/>
    </xf>
    <xf numFmtId="177" fontId="2" fillId="0" borderId="13" xfId="53" applyNumberFormat="1" applyFont="1" applyBorder="1" applyAlignment="1">
      <alignment horizontal="center" vertical="top"/>
      <protection/>
    </xf>
    <xf numFmtId="4" fontId="2" fillId="0" borderId="23" xfId="53" applyNumberFormat="1" applyFont="1" applyBorder="1" applyAlignment="1">
      <alignment horizontal="center" vertical="top"/>
      <protection/>
    </xf>
    <xf numFmtId="0" fontId="6" fillId="0" borderId="24" xfId="53" applyFont="1" applyBorder="1" applyAlignment="1">
      <alignment horizontal="left" vertical="center" wrapText="1"/>
      <protection/>
    </xf>
    <xf numFmtId="0" fontId="19" fillId="0" borderId="14" xfId="53" applyFont="1" applyBorder="1" applyAlignment="1">
      <alignment horizontal="left" vertical="center" wrapText="1"/>
      <protection/>
    </xf>
    <xf numFmtId="4" fontId="2" fillId="0" borderId="14" xfId="53" applyNumberFormat="1" applyFont="1" applyBorder="1" applyAlignment="1">
      <alignment horizontal="right"/>
      <protection/>
    </xf>
    <xf numFmtId="0" fontId="6" fillId="0" borderId="14" xfId="53" applyFont="1" applyBorder="1" applyAlignment="1">
      <alignment horizontal="left" vertical="center" wrapText="1"/>
      <protection/>
    </xf>
    <xf numFmtId="177" fontId="2" fillId="0" borderId="14" xfId="53" applyNumberFormat="1" applyFont="1" applyBorder="1" applyAlignment="1">
      <alignment horizontal="right"/>
      <protection/>
    </xf>
    <xf numFmtId="3" fontId="2" fillId="0" borderId="14" xfId="53" applyNumberFormat="1" applyFont="1" applyBorder="1" applyAlignment="1">
      <alignment horizontal="right"/>
      <protection/>
    </xf>
    <xf numFmtId="0" fontId="1" fillId="0" borderId="14" xfId="53" applyBorder="1">
      <alignment/>
      <protection/>
    </xf>
    <xf numFmtId="0" fontId="19" fillId="0" borderId="10" xfId="53" applyFont="1" applyBorder="1" applyAlignment="1">
      <alignment horizontal="left" vertical="center" wrapText="1"/>
      <protection/>
    </xf>
    <xf numFmtId="177" fontId="2" fillId="0" borderId="10" xfId="53" applyNumberFormat="1" applyFont="1" applyBorder="1" applyAlignment="1">
      <alignment horizontal="right"/>
      <protection/>
    </xf>
    <xf numFmtId="3" fontId="2" fillId="0" borderId="10" xfId="53" applyNumberFormat="1" applyFont="1" applyBorder="1" applyAlignment="1">
      <alignment horizontal="right"/>
      <protection/>
    </xf>
    <xf numFmtId="0" fontId="6" fillId="32" borderId="25" xfId="53" applyFont="1" applyFill="1" applyBorder="1" applyAlignment="1">
      <alignment vertical="top" wrapText="1"/>
      <protection/>
    </xf>
    <xf numFmtId="0" fontId="2" fillId="32" borderId="10" xfId="53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2" borderId="16" xfId="53" applyNumberFormat="1" applyFont="1" applyFill="1" applyBorder="1" applyAlignment="1">
      <alignment horizontal="center" vertical="top"/>
      <protection/>
    </xf>
    <xf numFmtId="0" fontId="1" fillId="32" borderId="0" xfId="53" applyFill="1" applyBorder="1">
      <alignment/>
      <protection/>
    </xf>
    <xf numFmtId="0" fontId="1" fillId="32" borderId="26" xfId="53" applyFill="1" applyBorder="1">
      <alignment/>
      <protection/>
    </xf>
    <xf numFmtId="0" fontId="5" fillId="32" borderId="27" xfId="53" applyFont="1" applyFill="1" applyBorder="1" applyAlignment="1">
      <alignment vertical="center"/>
      <protection/>
    </xf>
    <xf numFmtId="0" fontId="2" fillId="32" borderId="21" xfId="53" applyFont="1" applyFill="1" applyBorder="1" applyAlignment="1">
      <alignment horizontal="center" vertical="top"/>
      <protection/>
    </xf>
    <xf numFmtId="4" fontId="7" fillId="32" borderId="21" xfId="53" applyNumberFormat="1" applyFont="1" applyFill="1" applyBorder="1" applyAlignment="1">
      <alignment horizontal="center" vertical="top"/>
      <protection/>
    </xf>
    <xf numFmtId="4" fontId="7" fillId="32" borderId="22" xfId="53" applyNumberFormat="1" applyFont="1" applyFill="1" applyBorder="1" applyAlignment="1">
      <alignment horizontal="center" vertical="top"/>
      <protection/>
    </xf>
    <xf numFmtId="0" fontId="6" fillId="0" borderId="0" xfId="53" applyFont="1" applyBorder="1" applyAlignment="1">
      <alignment horizontal="left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32" borderId="13" xfId="53" applyFont="1" applyFill="1" applyBorder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0" fontId="6" fillId="0" borderId="10" xfId="53" applyFont="1" applyBorder="1">
      <alignment/>
      <protection/>
    </xf>
    <xf numFmtId="0" fontId="8" fillId="32" borderId="14" xfId="53" applyFont="1" applyFill="1" applyBorder="1" applyAlignment="1">
      <alignment horizontal="left"/>
      <protection/>
    </xf>
    <xf numFmtId="172" fontId="7" fillId="32" borderId="14" xfId="53" applyNumberFormat="1" applyFont="1" applyFill="1" applyBorder="1" applyAlignment="1">
      <alignment horizontal="center" vertical="center"/>
      <protection/>
    </xf>
    <xf numFmtId="4" fontId="7" fillId="32" borderId="14" xfId="53" applyNumberFormat="1" applyFont="1" applyFill="1" applyBorder="1" applyAlignment="1">
      <alignment vertical="center"/>
      <protection/>
    </xf>
    <xf numFmtId="0" fontId="8" fillId="32" borderId="10" xfId="53" applyFont="1" applyFill="1" applyBorder="1" applyAlignment="1">
      <alignment horizontal="left"/>
      <protection/>
    </xf>
    <xf numFmtId="172" fontId="7" fillId="32" borderId="10" xfId="53" applyNumberFormat="1" applyFont="1" applyFill="1" applyBorder="1" applyAlignment="1">
      <alignment horizontal="center" vertical="center"/>
      <protection/>
    </xf>
    <xf numFmtId="4" fontId="7" fillId="32" borderId="10" xfId="53" applyNumberFormat="1" applyFont="1" applyFill="1" applyBorder="1" applyAlignment="1">
      <alignment vertical="center"/>
      <protection/>
    </xf>
    <xf numFmtId="0" fontId="25" fillId="0" borderId="0" xfId="53" applyFont="1">
      <alignment/>
      <protection/>
    </xf>
    <xf numFmtId="0" fontId="7" fillId="32" borderId="10" xfId="53" applyFont="1" applyFill="1" applyBorder="1" applyAlignment="1">
      <alignment horizontal="center"/>
      <protection/>
    </xf>
    <xf numFmtId="0" fontId="7" fillId="32" borderId="10" xfId="53" applyFont="1" applyFill="1" applyBorder="1" applyAlignment="1">
      <alignment horizontal="center" vertical="top"/>
      <protection/>
    </xf>
    <xf numFmtId="172" fontId="7" fillId="32" borderId="10" xfId="53" applyNumberFormat="1" applyFont="1" applyFill="1" applyBorder="1" applyAlignment="1">
      <alignment horizontal="center" vertical="top"/>
      <protection/>
    </xf>
    <xf numFmtId="0" fontId="8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4" fontId="7" fillId="0" borderId="15" xfId="53" applyNumberFormat="1" applyFont="1" applyFill="1" applyBorder="1" applyAlignment="1">
      <alignment vertical="center"/>
      <protection/>
    </xf>
    <xf numFmtId="172" fontId="7" fillId="0" borderId="15" xfId="53" applyNumberFormat="1" applyFont="1" applyFill="1" applyBorder="1" applyAlignment="1">
      <alignment horizontal="center" vertical="center"/>
      <protection/>
    </xf>
    <xf numFmtId="4" fontId="7" fillId="0" borderId="0" xfId="53" applyNumberFormat="1" applyFont="1" applyFill="1" applyBorder="1" applyAlignment="1">
      <alignment vertical="center"/>
      <protection/>
    </xf>
    <xf numFmtId="0" fontId="1" fillId="0" borderId="0" xfId="53" applyFill="1" applyBorder="1">
      <alignment/>
      <protection/>
    </xf>
    <xf numFmtId="0" fontId="1" fillId="33" borderId="0" xfId="53" applyFill="1">
      <alignment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Alignment="1">
      <alignment vertical="center" wrapText="1"/>
      <protection/>
    </xf>
    <xf numFmtId="0" fontId="2" fillId="0" borderId="0" xfId="53" applyFont="1" applyAlignment="1">
      <alignment wrapText="1"/>
      <protection/>
    </xf>
    <xf numFmtId="0" fontId="1" fillId="0" borderId="0" xfId="53" applyFill="1" applyAlignment="1">
      <alignment wrapText="1"/>
      <protection/>
    </xf>
    <xf numFmtId="0" fontId="2" fillId="0" borderId="0" xfId="53" applyFont="1" applyFill="1" applyAlignment="1">
      <alignment horizontal="right" wrapText="1"/>
      <protection/>
    </xf>
    <xf numFmtId="0" fontId="2" fillId="0" borderId="0" xfId="53" applyFont="1" applyAlignment="1">
      <alignment horizontal="right" wrapText="1"/>
      <protection/>
    </xf>
    <xf numFmtId="3" fontId="1" fillId="0" borderId="0" xfId="53" applyNumberFormat="1" applyAlignment="1">
      <alignment wrapText="1"/>
      <protection/>
    </xf>
    <xf numFmtId="0" fontId="2" fillId="34" borderId="0" xfId="53" applyFont="1" applyFill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2" fillId="34" borderId="0" xfId="53" applyFont="1" applyFill="1" applyAlignment="1">
      <alignment horizontal="right" wrapText="1"/>
      <protection/>
    </xf>
    <xf numFmtId="0" fontId="27" fillId="0" borderId="0" xfId="53" applyFont="1" applyBorder="1" applyAlignment="1">
      <alignment horizontal="right" wrapText="1"/>
      <protection/>
    </xf>
    <xf numFmtId="0" fontId="2" fillId="0" borderId="0" xfId="53" applyFont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1" fillId="0" borderId="12" xfId="53" applyBorder="1" applyAlignment="1">
      <alignment wrapText="1"/>
      <protection/>
    </xf>
    <xf numFmtId="0" fontId="2" fillId="0" borderId="12" xfId="53" applyFont="1" applyBorder="1" applyAlignment="1">
      <alignment horizontal="right" wrapText="1"/>
      <protection/>
    </xf>
    <xf numFmtId="0" fontId="2" fillId="0" borderId="12" xfId="53" applyFont="1" applyFill="1" applyBorder="1" applyAlignment="1">
      <alignment horizontal="right" wrapText="1"/>
      <protection/>
    </xf>
    <xf numFmtId="0" fontId="6" fillId="0" borderId="12" xfId="53" applyFont="1" applyBorder="1" applyAlignment="1">
      <alignment wrapText="1"/>
      <protection/>
    </xf>
    <xf numFmtId="0" fontId="1" fillId="32" borderId="0" xfId="53" applyFill="1" applyAlignment="1">
      <alignment horizontal="center" vertical="center"/>
      <protection/>
    </xf>
    <xf numFmtId="3" fontId="2" fillId="0" borderId="10" xfId="53" applyNumberFormat="1" applyFont="1" applyFill="1" applyBorder="1" applyAlignment="1">
      <alignment horizontal="center" vertical="top"/>
      <protection/>
    </xf>
    <xf numFmtId="3" fontId="2" fillId="34" borderId="10" xfId="53" applyNumberFormat="1" applyFont="1" applyFill="1" applyBorder="1" applyAlignment="1">
      <alignment horizontal="center" vertical="top"/>
      <protection/>
    </xf>
    <xf numFmtId="3" fontId="2" fillId="0" borderId="10" xfId="53" applyNumberFormat="1" applyFont="1" applyBorder="1" applyAlignment="1">
      <alignment horizontal="center" vertical="top" wrapText="1"/>
      <protection/>
    </xf>
    <xf numFmtId="4" fontId="2" fillId="34" borderId="10" xfId="53" applyNumberFormat="1" applyFont="1" applyFill="1" applyBorder="1" applyAlignment="1">
      <alignment horizontal="center" vertical="top"/>
      <protection/>
    </xf>
    <xf numFmtId="4" fontId="2" fillId="0" borderId="10" xfId="53" applyNumberFormat="1" applyFont="1" applyFill="1" applyBorder="1" applyAlignment="1">
      <alignment horizontal="center" vertical="top"/>
      <protection/>
    </xf>
    <xf numFmtId="3" fontId="28" fillId="0" borderId="0" xfId="53" applyNumberFormat="1" applyFont="1" applyFill="1" applyBorder="1" applyAlignment="1">
      <alignment horizontal="right"/>
      <protection/>
    </xf>
    <xf numFmtId="3" fontId="2" fillId="0" borderId="0" xfId="53" applyNumberFormat="1" applyFont="1" applyFill="1" applyBorder="1" applyAlignment="1">
      <alignment horizontal="right"/>
      <protection/>
    </xf>
    <xf numFmtId="0" fontId="1" fillId="32" borderId="0" xfId="53" applyFill="1">
      <alignment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8" fillId="0" borderId="10" xfId="53" applyFont="1" applyBorder="1" applyAlignment="1">
      <alignment horizontal="center" vertical="top" wrapText="1"/>
      <protection/>
    </xf>
    <xf numFmtId="4" fontId="2" fillId="0" borderId="10" xfId="53" applyNumberFormat="1" applyFont="1" applyBorder="1" applyAlignment="1">
      <alignment horizontal="center" vertical="top" wrapText="1"/>
      <protection/>
    </xf>
    <xf numFmtId="0" fontId="1" fillId="0" borderId="10" xfId="53" applyBorder="1" applyAlignment="1">
      <alignment horizontal="center" vertical="top"/>
      <protection/>
    </xf>
    <xf numFmtId="0" fontId="6" fillId="0" borderId="10" xfId="53" applyFont="1" applyBorder="1" applyAlignment="1">
      <alignment horizontal="center" vertical="top"/>
      <protection/>
    </xf>
    <xf numFmtId="172" fontId="7" fillId="32" borderId="14" xfId="53" applyNumberFormat="1" applyFont="1" applyFill="1" applyBorder="1" applyAlignment="1">
      <alignment horizontal="center" vertical="top"/>
      <protection/>
    </xf>
    <xf numFmtId="4" fontId="5" fillId="32" borderId="14" xfId="53" applyNumberFormat="1" applyFont="1" applyFill="1" applyBorder="1" applyAlignment="1">
      <alignment horizontal="center" vertical="top"/>
      <protection/>
    </xf>
    <xf numFmtId="4" fontId="8" fillId="32" borderId="14" xfId="53" applyNumberFormat="1" applyFont="1" applyFill="1" applyBorder="1" applyAlignment="1">
      <alignment horizontal="center" vertical="top"/>
      <protection/>
    </xf>
    <xf numFmtId="4" fontId="5" fillId="32" borderId="10" xfId="53" applyNumberFormat="1" applyFont="1" applyFill="1" applyBorder="1" applyAlignment="1">
      <alignment horizontal="center" vertical="top"/>
      <protection/>
    </xf>
    <xf numFmtId="0" fontId="2" fillId="35" borderId="0" xfId="33" applyFont="1" applyFill="1">
      <alignment/>
      <protection/>
    </xf>
    <xf numFmtId="0" fontId="2" fillId="35" borderId="0" xfId="33" applyFont="1" applyFill="1" applyAlignment="1">
      <alignment horizontal="center"/>
      <protection/>
    </xf>
    <xf numFmtId="0" fontId="3" fillId="35" borderId="0" xfId="33" applyFont="1" applyFill="1" applyBorder="1" applyAlignment="1">
      <alignment horizontal="center"/>
      <protection/>
    </xf>
    <xf numFmtId="0" fontId="1" fillId="35" borderId="0" xfId="33" applyFont="1" applyFill="1">
      <alignment/>
      <protection/>
    </xf>
    <xf numFmtId="0" fontId="5" fillId="35" borderId="0" xfId="33" applyFont="1" applyFill="1">
      <alignment/>
      <protection/>
    </xf>
    <xf numFmtId="0" fontId="2" fillId="35" borderId="0" xfId="33" applyFont="1" applyFill="1" applyAlignment="1">
      <alignment horizontal="left"/>
      <protection/>
    </xf>
    <xf numFmtId="0" fontId="3" fillId="35" borderId="28" xfId="33" applyFont="1" applyFill="1" applyBorder="1" applyAlignment="1">
      <alignment vertical="center" wrapText="1"/>
      <protection/>
    </xf>
    <xf numFmtId="0" fontId="3" fillId="35" borderId="15" xfId="33" applyFont="1" applyFill="1" applyBorder="1" applyAlignment="1">
      <alignment vertical="center" wrapText="1"/>
      <protection/>
    </xf>
    <xf numFmtId="0" fontId="3" fillId="35" borderId="13" xfId="33" applyFont="1" applyFill="1" applyBorder="1" applyAlignment="1">
      <alignment vertical="center" wrapText="1"/>
      <protection/>
    </xf>
    <xf numFmtId="0" fontId="6" fillId="35" borderId="0" xfId="33" applyFont="1" applyFill="1">
      <alignment/>
      <protection/>
    </xf>
    <xf numFmtId="0" fontId="3" fillId="35" borderId="29" xfId="33" applyFont="1" applyFill="1" applyBorder="1" applyAlignment="1">
      <alignment vertical="center" wrapText="1"/>
      <protection/>
    </xf>
    <xf numFmtId="0" fontId="3" fillId="35" borderId="0" xfId="33" applyFont="1" applyFill="1" applyBorder="1" applyAlignment="1">
      <alignment vertical="center" wrapText="1"/>
      <protection/>
    </xf>
    <xf numFmtId="0" fontId="3" fillId="35" borderId="30" xfId="33" applyFont="1" applyFill="1" applyBorder="1" applyAlignment="1">
      <alignment vertical="center" wrapText="1"/>
      <protection/>
    </xf>
    <xf numFmtId="0" fontId="3" fillId="35" borderId="0" xfId="33" applyFont="1" applyFill="1" applyBorder="1" applyAlignment="1">
      <alignment horizontal="center" vertical="center" wrapText="1"/>
      <protection/>
    </xf>
    <xf numFmtId="0" fontId="3" fillId="35" borderId="10" xfId="33" applyFont="1" applyFill="1" applyBorder="1" applyAlignment="1">
      <alignment vertical="center" wrapText="1"/>
      <protection/>
    </xf>
    <xf numFmtId="0" fontId="7" fillId="35" borderId="0" xfId="33" applyFont="1" applyFill="1">
      <alignment/>
      <protection/>
    </xf>
    <xf numFmtId="0" fontId="8" fillId="35" borderId="31" xfId="33" applyFont="1" applyFill="1" applyBorder="1" applyAlignment="1">
      <alignment horizontal="center" vertical="center" wrapText="1"/>
      <protection/>
    </xf>
    <xf numFmtId="0" fontId="8" fillId="35" borderId="14" xfId="33" applyFont="1" applyFill="1" applyBorder="1" applyAlignment="1">
      <alignment horizontal="center" vertical="center" wrapText="1"/>
      <protection/>
    </xf>
    <xf numFmtId="0" fontId="8" fillId="35" borderId="32" xfId="33" applyFont="1" applyFill="1" applyBorder="1" applyAlignment="1">
      <alignment horizontal="center" vertical="center" wrapText="1"/>
      <protection/>
    </xf>
    <xf numFmtId="0" fontId="8" fillId="36" borderId="10" xfId="33" applyFont="1" applyFill="1" applyBorder="1" applyAlignment="1">
      <alignment horizontal="center" vertical="center" wrapText="1"/>
      <protection/>
    </xf>
    <xf numFmtId="49" fontId="8" fillId="36" borderId="10" xfId="33" applyNumberFormat="1" applyFont="1" applyFill="1" applyBorder="1" applyAlignment="1">
      <alignment horizontal="center" vertical="center"/>
      <protection/>
    </xf>
    <xf numFmtId="4" fontId="8" fillId="36" borderId="10" xfId="33" applyNumberFormat="1" applyFont="1" applyFill="1" applyBorder="1" applyAlignment="1">
      <alignment horizontal="center" vertical="center"/>
      <protection/>
    </xf>
    <xf numFmtId="0" fontId="7" fillId="35" borderId="0" xfId="33" applyFont="1" applyFill="1" applyAlignment="1">
      <alignment horizontal="left"/>
      <protection/>
    </xf>
    <xf numFmtId="0" fontId="7" fillId="35" borderId="10" xfId="33" applyFont="1" applyFill="1" applyBorder="1" applyAlignment="1">
      <alignment horizontal="center" vertical="top" wrapText="1"/>
      <protection/>
    </xf>
    <xf numFmtId="49" fontId="7" fillId="35" borderId="10" xfId="33" applyNumberFormat="1" applyFont="1" applyFill="1" applyBorder="1" applyAlignment="1">
      <alignment horizontal="center" vertical="top"/>
      <protection/>
    </xf>
    <xf numFmtId="4" fontId="7" fillId="35" borderId="10" xfId="33" applyNumberFormat="1" applyFont="1" applyFill="1" applyBorder="1" applyAlignment="1">
      <alignment horizontal="center" vertical="top"/>
      <protection/>
    </xf>
    <xf numFmtId="4" fontId="7" fillId="35" borderId="0" xfId="33" applyNumberFormat="1" applyFont="1" applyFill="1" applyAlignment="1">
      <alignment horizontal="left"/>
      <protection/>
    </xf>
    <xf numFmtId="4" fontId="7" fillId="35" borderId="10" xfId="33" applyNumberFormat="1" applyFont="1" applyFill="1" applyBorder="1" applyAlignment="1">
      <alignment horizontal="center" vertical="center" wrapText="1"/>
      <protection/>
    </xf>
    <xf numFmtId="0" fontId="7" fillId="37" borderId="10" xfId="33" applyFont="1" applyFill="1" applyBorder="1" applyAlignment="1">
      <alignment horizontal="center" vertical="top" wrapText="1"/>
      <protection/>
    </xf>
    <xf numFmtId="49" fontId="7" fillId="37" borderId="10" xfId="33" applyNumberFormat="1" applyFont="1" applyFill="1" applyBorder="1" applyAlignment="1">
      <alignment horizontal="center" vertical="top"/>
      <protection/>
    </xf>
    <xf numFmtId="4" fontId="8" fillId="36" borderId="10" xfId="33" applyNumberFormat="1" applyFont="1" applyFill="1" applyBorder="1" applyAlignment="1">
      <alignment horizontal="center" vertical="top"/>
      <protection/>
    </xf>
    <xf numFmtId="0" fontId="7" fillId="38" borderId="0" xfId="33" applyFont="1" applyFill="1" applyAlignment="1">
      <alignment horizontal="left"/>
      <protection/>
    </xf>
    <xf numFmtId="0" fontId="8" fillId="35" borderId="10" xfId="33" applyFont="1" applyFill="1" applyBorder="1" applyAlignment="1">
      <alignment horizontal="center" vertical="top" wrapText="1"/>
      <protection/>
    </xf>
    <xf numFmtId="49" fontId="8" fillId="35" borderId="10" xfId="33" applyNumberFormat="1" applyFont="1" applyFill="1" applyBorder="1" applyAlignment="1">
      <alignment horizontal="center" vertical="top"/>
      <protection/>
    </xf>
    <xf numFmtId="0" fontId="8" fillId="35" borderId="0" xfId="33" applyFont="1" applyFill="1" applyAlignment="1">
      <alignment horizontal="left"/>
      <protection/>
    </xf>
    <xf numFmtId="0" fontId="8" fillId="37" borderId="10" xfId="33" applyFont="1" applyFill="1" applyBorder="1" applyAlignment="1">
      <alignment horizontal="center" vertical="top" wrapText="1"/>
      <protection/>
    </xf>
    <xf numFmtId="49" fontId="8" fillId="37" borderId="10" xfId="33" applyNumberFormat="1" applyFont="1" applyFill="1" applyBorder="1" applyAlignment="1">
      <alignment horizontal="center" vertical="top"/>
      <protection/>
    </xf>
    <xf numFmtId="4" fontId="7" fillId="37" borderId="10" xfId="33" applyNumberFormat="1" applyFont="1" applyFill="1" applyBorder="1" applyAlignment="1">
      <alignment horizontal="center" vertical="top"/>
      <protection/>
    </xf>
    <xf numFmtId="4" fontId="7" fillId="36" borderId="10" xfId="33" applyNumberFormat="1" applyFont="1" applyFill="1" applyBorder="1" applyAlignment="1">
      <alignment horizontal="center" vertical="top"/>
      <protection/>
    </xf>
    <xf numFmtId="0" fontId="8" fillId="39" borderId="10" xfId="33" applyFont="1" applyFill="1" applyBorder="1" applyAlignment="1">
      <alignment horizontal="center" vertical="center" wrapText="1"/>
      <protection/>
    </xf>
    <xf numFmtId="49" fontId="8" fillId="39" borderId="10" xfId="33" applyNumberFormat="1" applyFont="1" applyFill="1" applyBorder="1" applyAlignment="1">
      <alignment horizontal="center" vertical="center"/>
      <protection/>
    </xf>
    <xf numFmtId="4" fontId="8" fillId="39" borderId="10" xfId="33" applyNumberFormat="1" applyFont="1" applyFill="1" applyBorder="1" applyAlignment="1">
      <alignment horizontal="center" vertical="center"/>
      <protection/>
    </xf>
    <xf numFmtId="0" fontId="8" fillId="36" borderId="0" xfId="33" applyFont="1" applyFill="1" applyAlignment="1">
      <alignment horizontal="left" vertical="center"/>
      <protection/>
    </xf>
    <xf numFmtId="4" fontId="8" fillId="38" borderId="10" xfId="33" applyNumberFormat="1" applyFont="1" applyFill="1" applyBorder="1" applyAlignment="1">
      <alignment horizontal="center" vertical="top"/>
      <protection/>
    </xf>
    <xf numFmtId="4" fontId="7" fillId="35" borderId="13" xfId="33" applyNumberFormat="1" applyFont="1" applyFill="1" applyBorder="1" applyAlignment="1">
      <alignment horizontal="center" vertical="top"/>
      <protection/>
    </xf>
    <xf numFmtId="4" fontId="7" fillId="35" borderId="13" xfId="33" applyNumberFormat="1" applyFont="1" applyFill="1" applyBorder="1" applyAlignment="1">
      <alignment horizontal="center" vertical="center" wrapText="1"/>
      <protection/>
    </xf>
    <xf numFmtId="4" fontId="8" fillId="38" borderId="11" xfId="33" applyNumberFormat="1" applyFont="1" applyFill="1" applyBorder="1" applyAlignment="1">
      <alignment horizontal="center" vertical="top"/>
      <protection/>
    </xf>
    <xf numFmtId="4" fontId="8" fillId="38" borderId="14" xfId="33" applyNumberFormat="1" applyFont="1" applyFill="1" applyBorder="1" applyAlignment="1">
      <alignment horizontal="center" vertical="top"/>
      <protection/>
    </xf>
    <xf numFmtId="4" fontId="8" fillId="37" borderId="10" xfId="33" applyNumberFormat="1" applyFont="1" applyFill="1" applyBorder="1" applyAlignment="1">
      <alignment horizontal="center" vertical="top"/>
      <protection/>
    </xf>
    <xf numFmtId="4" fontId="8" fillId="40" borderId="10" xfId="33" applyNumberFormat="1" applyFont="1" applyFill="1" applyBorder="1" applyAlignment="1">
      <alignment horizontal="center" vertical="top"/>
      <protection/>
    </xf>
    <xf numFmtId="4" fontId="8" fillId="35" borderId="10" xfId="33" applyNumberFormat="1" applyFont="1" applyFill="1" applyBorder="1" applyAlignment="1">
      <alignment horizontal="center" vertical="top"/>
      <protection/>
    </xf>
    <xf numFmtId="4" fontId="7" fillId="35" borderId="10" xfId="33" applyNumberFormat="1" applyFont="1" applyFill="1" applyBorder="1" applyAlignment="1">
      <alignment horizontal="center" vertical="top" wrapText="1"/>
      <protection/>
    </xf>
    <xf numFmtId="4" fontId="7" fillId="35" borderId="11" xfId="33" applyNumberFormat="1" applyFont="1" applyFill="1" applyBorder="1" applyAlignment="1">
      <alignment horizontal="center" vertical="top"/>
      <protection/>
    </xf>
    <xf numFmtId="4" fontId="8" fillId="41" borderId="10" xfId="33" applyNumberFormat="1" applyFont="1" applyFill="1" applyBorder="1" applyAlignment="1">
      <alignment horizontal="center" vertical="top"/>
      <protection/>
    </xf>
    <xf numFmtId="4" fontId="8" fillId="42" borderId="10" xfId="33" applyNumberFormat="1" applyFont="1" applyFill="1" applyBorder="1" applyAlignment="1">
      <alignment horizontal="center" vertical="top"/>
      <protection/>
    </xf>
    <xf numFmtId="4" fontId="8" fillId="43" borderId="10" xfId="33" applyNumberFormat="1" applyFont="1" applyFill="1" applyBorder="1" applyAlignment="1">
      <alignment horizontal="center" vertical="top"/>
      <protection/>
    </xf>
    <xf numFmtId="0" fontId="7" fillId="44" borderId="10" xfId="33" applyFont="1" applyFill="1" applyBorder="1" applyAlignment="1">
      <alignment horizontal="center" vertical="top" wrapText="1"/>
      <protection/>
    </xf>
    <xf numFmtId="49" fontId="7" fillId="44" borderId="10" xfId="33" applyNumberFormat="1" applyFont="1" applyFill="1" applyBorder="1" applyAlignment="1">
      <alignment horizontal="center" vertical="top"/>
      <protection/>
    </xf>
    <xf numFmtId="4" fontId="8" fillId="44" borderId="10" xfId="33" applyNumberFormat="1" applyFont="1" applyFill="1" applyBorder="1" applyAlignment="1">
      <alignment horizontal="center" vertical="top"/>
      <protection/>
    </xf>
    <xf numFmtId="0" fontId="7" fillId="44" borderId="0" xfId="33" applyFont="1" applyFill="1" applyAlignment="1">
      <alignment horizontal="left"/>
      <protection/>
    </xf>
    <xf numFmtId="0" fontId="8" fillId="45" borderId="10" xfId="33" applyFont="1" applyFill="1" applyBorder="1" applyAlignment="1">
      <alignment horizontal="center" vertical="top" wrapText="1"/>
      <protection/>
    </xf>
    <xf numFmtId="49" fontId="8" fillId="45" borderId="10" xfId="33" applyNumberFormat="1" applyFont="1" applyFill="1" applyBorder="1" applyAlignment="1">
      <alignment horizontal="center" vertical="top"/>
      <protection/>
    </xf>
    <xf numFmtId="4" fontId="8" fillId="45" borderId="10" xfId="33" applyNumberFormat="1" applyFont="1" applyFill="1" applyBorder="1" applyAlignment="1">
      <alignment horizontal="center" vertical="top"/>
      <protection/>
    </xf>
    <xf numFmtId="3" fontId="7" fillId="35" borderId="10" xfId="33" applyNumberFormat="1" applyFont="1" applyFill="1" applyBorder="1" applyAlignment="1">
      <alignment horizontal="center" vertical="top"/>
      <protection/>
    </xf>
    <xf numFmtId="4" fontId="7" fillId="37" borderId="10" xfId="33" applyNumberFormat="1" applyFont="1" applyFill="1" applyBorder="1" applyAlignment="1">
      <alignment horizontal="center" vertical="top" wrapText="1"/>
      <protection/>
    </xf>
    <xf numFmtId="3" fontId="7" fillId="37" borderId="10" xfId="33" applyNumberFormat="1" applyFont="1" applyFill="1" applyBorder="1" applyAlignment="1">
      <alignment horizontal="center" vertical="top"/>
      <protection/>
    </xf>
    <xf numFmtId="4" fontId="9" fillId="37" borderId="10" xfId="33" applyNumberFormat="1" applyFont="1" applyFill="1" applyBorder="1" applyAlignment="1">
      <alignment horizontal="center" vertical="top"/>
      <protection/>
    </xf>
    <xf numFmtId="0" fontId="7" fillId="36" borderId="10" xfId="33" applyFont="1" applyFill="1" applyBorder="1" applyAlignment="1">
      <alignment horizontal="center" vertical="top" wrapText="1"/>
      <protection/>
    </xf>
    <xf numFmtId="49" fontId="7" fillId="36" borderId="10" xfId="33" applyNumberFormat="1" applyFont="1" applyFill="1" applyBorder="1" applyAlignment="1">
      <alignment horizontal="center" vertical="top"/>
      <protection/>
    </xf>
    <xf numFmtId="0" fontId="8" fillId="44" borderId="0" xfId="33" applyFont="1" applyFill="1" applyAlignment="1">
      <alignment horizontal="left"/>
      <protection/>
    </xf>
    <xf numFmtId="0" fontId="8" fillId="37" borderId="0" xfId="33" applyFont="1" applyFill="1" applyAlignment="1">
      <alignment horizontal="left"/>
      <protection/>
    </xf>
    <xf numFmtId="0" fontId="8" fillId="36" borderId="13" xfId="33" applyFont="1" applyFill="1" applyBorder="1" applyAlignment="1">
      <alignment horizontal="center" vertical="top" wrapText="1"/>
      <protection/>
    </xf>
    <xf numFmtId="0" fontId="8" fillId="36" borderId="0" xfId="33" applyFont="1" applyFill="1" applyAlignment="1">
      <alignment horizontal="left"/>
      <protection/>
    </xf>
    <xf numFmtId="0" fontId="7" fillId="35" borderId="10" xfId="33" applyFont="1" applyFill="1" applyBorder="1" applyAlignment="1">
      <alignment vertical="center" wrapText="1"/>
      <protection/>
    </xf>
    <xf numFmtId="4" fontId="7" fillId="35" borderId="10" xfId="33" applyNumberFormat="1" applyFont="1" applyFill="1" applyBorder="1" applyAlignment="1">
      <alignment horizontal="left"/>
      <protection/>
    </xf>
    <xf numFmtId="0" fontId="7" fillId="35" borderId="14" xfId="33" applyFont="1" applyFill="1" applyBorder="1" applyAlignment="1">
      <alignment horizontal="center" vertical="top" wrapText="1"/>
      <protection/>
    </xf>
    <xf numFmtId="0" fontId="8" fillId="46" borderId="13" xfId="33" applyFont="1" applyFill="1" applyBorder="1" applyAlignment="1">
      <alignment horizontal="center" vertical="top" wrapText="1"/>
      <protection/>
    </xf>
    <xf numFmtId="4" fontId="8" fillId="46" borderId="10" xfId="33" applyNumberFormat="1" applyFont="1" applyFill="1" applyBorder="1" applyAlignment="1">
      <alignment horizontal="center" vertical="top"/>
      <protection/>
    </xf>
    <xf numFmtId="0" fontId="8" fillId="46" borderId="0" xfId="33" applyFont="1" applyFill="1" applyAlignment="1">
      <alignment horizontal="left"/>
      <protection/>
    </xf>
    <xf numFmtId="0" fontId="7" fillId="35" borderId="10" xfId="33" applyFont="1" applyFill="1" applyBorder="1" applyAlignment="1">
      <alignment horizontal="center" vertical="center" wrapText="1"/>
      <protection/>
    </xf>
    <xf numFmtId="0" fontId="8" fillId="47" borderId="10" xfId="33" applyFont="1" applyFill="1" applyBorder="1" applyAlignment="1">
      <alignment horizontal="center" vertical="top" wrapText="1"/>
      <protection/>
    </xf>
    <xf numFmtId="49" fontId="8" fillId="47" borderId="10" xfId="33" applyNumberFormat="1" applyFont="1" applyFill="1" applyBorder="1" applyAlignment="1">
      <alignment horizontal="center" vertical="top"/>
      <protection/>
    </xf>
    <xf numFmtId="4" fontId="8" fillId="47" borderId="10" xfId="33" applyNumberFormat="1" applyFont="1" applyFill="1" applyBorder="1" applyAlignment="1">
      <alignment horizontal="center" vertical="top"/>
      <protection/>
    </xf>
    <xf numFmtId="4" fontId="8" fillId="47" borderId="10" xfId="33" applyNumberFormat="1" applyFont="1" applyFill="1" applyBorder="1" applyAlignment="1">
      <alignment horizontal="center" vertical="top" wrapText="1"/>
      <protection/>
    </xf>
    <xf numFmtId="0" fontId="8" fillId="47" borderId="0" xfId="33" applyFont="1" applyFill="1" applyAlignment="1">
      <alignment horizontal="left"/>
      <protection/>
    </xf>
    <xf numFmtId="0" fontId="7" fillId="35" borderId="0" xfId="33" applyFont="1" applyFill="1" applyBorder="1" applyAlignment="1">
      <alignment horizontal="center" vertical="top" wrapText="1"/>
      <protection/>
    </xf>
    <xf numFmtId="49" fontId="7" fillId="35" borderId="0" xfId="33" applyNumberFormat="1" applyFont="1" applyFill="1" applyBorder="1" applyAlignment="1">
      <alignment horizontal="center" vertical="top"/>
      <protection/>
    </xf>
    <xf numFmtId="0" fontId="7" fillId="35" borderId="0" xfId="33" applyFont="1" applyFill="1" applyBorder="1" applyAlignment="1">
      <alignment horizontal="left"/>
      <protection/>
    </xf>
    <xf numFmtId="0" fontId="7" fillId="35" borderId="0" xfId="33" applyFont="1" applyFill="1" applyAlignment="1">
      <alignment horizontal="center"/>
      <protection/>
    </xf>
    <xf numFmtId="0" fontId="7" fillId="35" borderId="0" xfId="33" applyFont="1" applyFill="1" applyAlignment="1">
      <alignment horizontal="right"/>
      <protection/>
    </xf>
    <xf numFmtId="4" fontId="6" fillId="35" borderId="0" xfId="33" applyNumberFormat="1" applyFont="1" applyFill="1" applyBorder="1" applyAlignment="1">
      <alignment horizontal="center" vertical="top" wrapText="1"/>
      <protection/>
    </xf>
    <xf numFmtId="49" fontId="7" fillId="35" borderId="0" xfId="33" applyNumberFormat="1" applyFont="1" applyFill="1" applyBorder="1" applyAlignment="1">
      <alignment horizontal="center"/>
      <protection/>
    </xf>
    <xf numFmtId="49" fontId="10" fillId="35" borderId="0" xfId="33" applyNumberFormat="1" applyFont="1" applyFill="1" applyBorder="1" applyAlignment="1">
      <alignment horizontal="center"/>
      <protection/>
    </xf>
    <xf numFmtId="0" fontId="7" fillId="35" borderId="0" xfId="33" applyFont="1" applyFill="1" applyBorder="1" applyAlignment="1">
      <alignment horizontal="right"/>
      <protection/>
    </xf>
    <xf numFmtId="49" fontId="7" fillId="35" borderId="12" xfId="33" applyNumberFormat="1" applyFont="1" applyFill="1" applyBorder="1" applyAlignment="1">
      <alignment horizontal="right"/>
      <protection/>
    </xf>
    <xf numFmtId="0" fontId="7" fillId="35" borderId="0" xfId="33" applyFont="1" applyFill="1" applyBorder="1" applyAlignment="1">
      <alignment horizontal="left" vertical="top" wrapText="1"/>
      <protection/>
    </xf>
    <xf numFmtId="4" fontId="11" fillId="35" borderId="0" xfId="33" applyNumberFormat="1" applyFont="1" applyFill="1" applyBorder="1" applyAlignment="1">
      <alignment horizontal="center" vertical="center" wrapText="1"/>
      <protection/>
    </xf>
    <xf numFmtId="0" fontId="7" fillId="35" borderId="0" xfId="33" applyFont="1" applyFill="1" applyBorder="1" applyAlignment="1">
      <alignment horizontal="left" wrapText="1"/>
      <protection/>
    </xf>
    <xf numFmtId="49" fontId="7" fillId="35" borderId="0" xfId="33" applyNumberFormat="1" applyFont="1" applyFill="1" applyBorder="1" applyAlignment="1">
      <alignment horizontal="center" vertical="top"/>
      <protection/>
    </xf>
    <xf numFmtId="4" fontId="7" fillId="35" borderId="12" xfId="33" applyNumberFormat="1" applyFont="1" applyFill="1" applyBorder="1" applyAlignment="1">
      <alignment horizontal="center" wrapText="1"/>
      <protection/>
    </xf>
    <xf numFmtId="4" fontId="7" fillId="35" borderId="0" xfId="33" applyNumberFormat="1" applyFont="1" applyFill="1" applyBorder="1" applyAlignment="1">
      <alignment horizontal="center" vertical="top" wrapText="1"/>
      <protection/>
    </xf>
    <xf numFmtId="0" fontId="8" fillId="47" borderId="10" xfId="33" applyFont="1" applyFill="1" applyBorder="1" applyAlignment="1">
      <alignment horizontal="left" vertical="top" wrapText="1"/>
      <protection/>
    </xf>
    <xf numFmtId="49" fontId="8" fillId="47" borderId="10" xfId="33" applyNumberFormat="1" applyFont="1" applyFill="1" applyBorder="1" applyAlignment="1">
      <alignment horizontal="center" vertical="top"/>
      <protection/>
    </xf>
    <xf numFmtId="0" fontId="7" fillId="35" borderId="11" xfId="33" applyFont="1" applyFill="1" applyBorder="1" applyAlignment="1">
      <alignment horizontal="left" vertical="top" wrapText="1"/>
      <protection/>
    </xf>
    <xf numFmtId="49" fontId="7" fillId="35" borderId="33" xfId="33" applyNumberFormat="1" applyFont="1" applyFill="1" applyBorder="1" applyAlignment="1">
      <alignment horizontal="center" vertical="top"/>
      <protection/>
    </xf>
    <xf numFmtId="0" fontId="7" fillId="35" borderId="10" xfId="33" applyFont="1" applyFill="1" applyBorder="1" applyAlignment="1">
      <alignment horizontal="left" vertical="top" wrapText="1"/>
      <protection/>
    </xf>
    <xf numFmtId="49" fontId="7" fillId="35" borderId="10" xfId="33" applyNumberFormat="1" applyFont="1" applyFill="1" applyBorder="1" applyAlignment="1">
      <alignment horizontal="center" vertical="top"/>
      <protection/>
    </xf>
    <xf numFmtId="0" fontId="8" fillId="46" borderId="10" xfId="33" applyFont="1" applyFill="1" applyBorder="1" applyAlignment="1">
      <alignment horizontal="left" vertical="top" wrapText="1"/>
      <protection/>
    </xf>
    <xf numFmtId="49" fontId="8" fillId="46" borderId="10" xfId="33" applyNumberFormat="1" applyFont="1" applyFill="1" applyBorder="1" applyAlignment="1">
      <alignment horizontal="center" vertical="top"/>
      <protection/>
    </xf>
    <xf numFmtId="0" fontId="8" fillId="36" borderId="10" xfId="33" applyFont="1" applyFill="1" applyBorder="1" applyAlignment="1">
      <alignment horizontal="left" vertical="top" wrapText="1"/>
      <protection/>
    </xf>
    <xf numFmtId="49" fontId="8" fillId="36" borderId="10" xfId="33" applyNumberFormat="1" applyFont="1" applyFill="1" applyBorder="1" applyAlignment="1">
      <alignment horizontal="center" vertical="top"/>
      <protection/>
    </xf>
    <xf numFmtId="0" fontId="8" fillId="35" borderId="10" xfId="33" applyFont="1" applyFill="1" applyBorder="1" applyAlignment="1">
      <alignment horizontal="left" vertical="top" wrapText="1"/>
      <protection/>
    </xf>
    <xf numFmtId="49" fontId="8" fillId="35" borderId="10" xfId="33" applyNumberFormat="1" applyFont="1" applyFill="1" applyBorder="1" applyAlignment="1">
      <alignment horizontal="center" vertical="top"/>
      <protection/>
    </xf>
    <xf numFmtId="0" fontId="7" fillId="35" borderId="11" xfId="33" applyFont="1" applyFill="1" applyBorder="1" applyAlignment="1">
      <alignment horizontal="left" wrapText="1"/>
      <protection/>
    </xf>
    <xf numFmtId="0" fontId="8" fillId="37" borderId="10" xfId="33" applyFont="1" applyFill="1" applyBorder="1" applyAlignment="1">
      <alignment horizontal="left" vertical="top" wrapText="1"/>
      <protection/>
    </xf>
    <xf numFmtId="49" fontId="7" fillId="36" borderId="10" xfId="33" applyNumberFormat="1" applyFont="1" applyFill="1" applyBorder="1" applyAlignment="1">
      <alignment horizontal="center" vertical="top"/>
      <protection/>
    </xf>
    <xf numFmtId="0" fontId="7" fillId="44" borderId="10" xfId="33" applyFont="1" applyFill="1" applyBorder="1" applyAlignment="1">
      <alignment horizontal="left" vertical="top" wrapText="1"/>
      <protection/>
    </xf>
    <xf numFmtId="49" fontId="7" fillId="37" borderId="10" xfId="33" applyNumberFormat="1" applyFont="1" applyFill="1" applyBorder="1" applyAlignment="1">
      <alignment horizontal="center" vertical="top"/>
      <protection/>
    </xf>
    <xf numFmtId="0" fontId="8" fillId="45" borderId="10" xfId="33" applyFont="1" applyFill="1" applyBorder="1" applyAlignment="1">
      <alignment horizontal="left" vertical="top" wrapText="1"/>
      <protection/>
    </xf>
    <xf numFmtId="49" fontId="8" fillId="45" borderId="10" xfId="33" applyNumberFormat="1" applyFont="1" applyFill="1" applyBorder="1" applyAlignment="1">
      <alignment horizontal="center" vertical="top"/>
      <protection/>
    </xf>
    <xf numFmtId="49" fontId="8" fillId="37" borderId="10" xfId="33" applyNumberFormat="1" applyFont="1" applyFill="1" applyBorder="1" applyAlignment="1">
      <alignment horizontal="center" vertical="top"/>
      <protection/>
    </xf>
    <xf numFmtId="49" fontId="7" fillId="44" borderId="10" xfId="33" applyNumberFormat="1" applyFont="1" applyFill="1" applyBorder="1" applyAlignment="1">
      <alignment horizontal="center" vertical="top"/>
      <protection/>
    </xf>
    <xf numFmtId="0" fontId="8" fillId="43" borderId="11" xfId="33" applyFont="1" applyFill="1" applyBorder="1" applyAlignment="1">
      <alignment horizontal="center" vertical="top" wrapText="1"/>
      <protection/>
    </xf>
    <xf numFmtId="0" fontId="8" fillId="42" borderId="11" xfId="33" applyFont="1" applyFill="1" applyBorder="1" applyAlignment="1">
      <alignment horizontal="center" vertical="top" wrapText="1"/>
      <protection/>
    </xf>
    <xf numFmtId="0" fontId="8" fillId="41" borderId="11" xfId="33" applyFont="1" applyFill="1" applyBorder="1" applyAlignment="1">
      <alignment horizontal="center" vertical="top" wrapText="1"/>
      <protection/>
    </xf>
    <xf numFmtId="0" fontId="8" fillId="40" borderId="11" xfId="33" applyFont="1" applyFill="1" applyBorder="1" applyAlignment="1">
      <alignment horizontal="center" vertical="top" wrapText="1"/>
      <protection/>
    </xf>
    <xf numFmtId="0" fontId="8" fillId="39" borderId="10" xfId="33" applyFont="1" applyFill="1" applyBorder="1" applyAlignment="1">
      <alignment horizontal="left" vertical="center" wrapText="1"/>
      <protection/>
    </xf>
    <xf numFmtId="49" fontId="8" fillId="39" borderId="10" xfId="33" applyNumberFormat="1" applyFont="1" applyFill="1" applyBorder="1" applyAlignment="1">
      <alignment horizontal="center" vertical="center"/>
      <protection/>
    </xf>
    <xf numFmtId="0" fontId="7" fillId="37" borderId="10" xfId="33" applyFont="1" applyFill="1" applyBorder="1" applyAlignment="1">
      <alignment horizontal="left" vertical="top" wrapText="1"/>
      <protection/>
    </xf>
    <xf numFmtId="0" fontId="8" fillId="36" borderId="14" xfId="33" applyFont="1" applyFill="1" applyBorder="1" applyAlignment="1">
      <alignment horizontal="left" vertical="center" wrapText="1"/>
      <protection/>
    </xf>
    <xf numFmtId="49" fontId="8" fillId="36" borderId="10" xfId="33" applyNumberFormat="1" applyFont="1" applyFill="1" applyBorder="1" applyAlignment="1">
      <alignment horizontal="center" vertical="center"/>
      <protection/>
    </xf>
    <xf numFmtId="0" fontId="7" fillId="35" borderId="10" xfId="33" applyFont="1" applyFill="1" applyBorder="1" applyAlignment="1">
      <alignment horizontal="center" vertical="center" wrapText="1"/>
      <protection/>
    </xf>
    <xf numFmtId="0" fontId="3" fillId="35" borderId="10" xfId="33" applyFont="1" applyFill="1" applyBorder="1" applyAlignment="1">
      <alignment horizontal="center" vertical="center" wrapText="1"/>
      <protection/>
    </xf>
    <xf numFmtId="0" fontId="3" fillId="35" borderId="0" xfId="33" applyFont="1" applyFill="1" applyBorder="1" applyAlignment="1">
      <alignment horizontal="center" vertical="center" wrapText="1"/>
      <protection/>
    </xf>
    <xf numFmtId="0" fontId="8" fillId="35" borderId="14" xfId="33" applyFont="1" applyFill="1" applyBorder="1" applyAlignment="1">
      <alignment horizontal="center" vertical="center" wrapText="1"/>
      <protection/>
    </xf>
    <xf numFmtId="0" fontId="4" fillId="35" borderId="0" xfId="33" applyFont="1" applyFill="1" applyBorder="1" applyAlignment="1">
      <alignment horizontal="center" wrapText="1"/>
      <protection/>
    </xf>
    <xf numFmtId="0" fontId="3" fillId="35" borderId="13" xfId="3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 vertical="top"/>
      <protection/>
    </xf>
    <xf numFmtId="0" fontId="5" fillId="32" borderId="10" xfId="53" applyFont="1" applyFill="1" applyBorder="1" applyAlignment="1">
      <alignment vertical="center"/>
      <protection/>
    </xf>
    <xf numFmtId="0" fontId="7" fillId="0" borderId="10" xfId="53" applyFont="1" applyBorder="1">
      <alignment/>
      <protection/>
    </xf>
    <xf numFmtId="0" fontId="8" fillId="0" borderId="0" xfId="53" applyFont="1" applyBorder="1" applyAlignment="1">
      <alignment horizontal="center" wrapText="1"/>
      <protection/>
    </xf>
    <xf numFmtId="0" fontId="7" fillId="32" borderId="10" xfId="53" applyFont="1" applyFill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/>
      <protection/>
    </xf>
    <xf numFmtId="0" fontId="7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center" wrapText="1"/>
      <protection/>
    </xf>
    <xf numFmtId="0" fontId="7" fillId="0" borderId="11" xfId="53" applyFont="1" applyBorder="1" applyAlignment="1">
      <alignment wrapText="1"/>
      <protection/>
    </xf>
    <xf numFmtId="0" fontId="12" fillId="0" borderId="0" xfId="53" applyFont="1" applyBorder="1" applyAlignment="1">
      <alignment horizontal="center"/>
      <protection/>
    </xf>
    <xf numFmtId="0" fontId="7" fillId="0" borderId="13" xfId="53" applyFont="1" applyBorder="1" applyAlignment="1">
      <alignment horizontal="left"/>
      <protection/>
    </xf>
    <xf numFmtId="2" fontId="8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top"/>
      <protection/>
    </xf>
    <xf numFmtId="0" fontId="8" fillId="0" borderId="0" xfId="53" applyFont="1" applyBorder="1" applyAlignment="1">
      <alignment wrapText="1"/>
      <protection/>
    </xf>
    <xf numFmtId="0" fontId="8" fillId="0" borderId="34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5" fillId="32" borderId="11" xfId="53" applyFont="1" applyFill="1" applyBorder="1" applyAlignment="1">
      <alignment vertical="center"/>
      <protection/>
    </xf>
    <xf numFmtId="0" fontId="2" fillId="32" borderId="28" xfId="53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top"/>
      <protection/>
    </xf>
    <xf numFmtId="0" fontId="6" fillId="0" borderId="15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32" borderId="10" xfId="53" applyFont="1" applyFill="1" applyBorder="1" applyAlignment="1">
      <alignment horizontal="center" vertical="center" wrapText="1" shrinkToFi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1" fillId="0" borderId="0" xfId="53" applyBorder="1">
      <alignment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32" borderId="10" xfId="53" applyFont="1" applyFill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176" fontId="6" fillId="32" borderId="10" xfId="54" applyNumberFormat="1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top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7" fillId="0" borderId="12" xfId="54" applyFont="1" applyFill="1" applyBorder="1" applyAlignment="1">
      <alignment horizont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wrapText="1"/>
      <protection/>
    </xf>
    <xf numFmtId="0" fontId="12" fillId="0" borderId="0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21" fillId="0" borderId="0" xfId="54" applyFont="1" applyFill="1" applyBorder="1" applyAlignment="1">
      <alignment horizontal="left" wrapText="1"/>
      <protection/>
    </xf>
    <xf numFmtId="0" fontId="22" fillId="0" borderId="0" xfId="54" applyFont="1" applyFill="1" applyBorder="1" applyAlignment="1">
      <alignment horizontal="left" wrapText="1"/>
      <protection/>
    </xf>
    <xf numFmtId="176" fontId="6" fillId="0" borderId="10" xfId="54" applyNumberFormat="1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6" fillId="0" borderId="0" xfId="53" applyFont="1" applyBorder="1">
      <alignment/>
      <protection/>
    </xf>
    <xf numFmtId="0" fontId="2" fillId="32" borderId="13" xfId="53" applyFont="1" applyFill="1" applyBorder="1" applyAlignment="1">
      <alignment horizontal="center" vertical="center"/>
      <protection/>
    </xf>
    <xf numFmtId="0" fontId="8" fillId="32" borderId="11" xfId="53" applyFont="1" applyFill="1" applyBorder="1" applyAlignment="1">
      <alignment horizontal="left" vertical="center"/>
      <protection/>
    </xf>
    <xf numFmtId="0" fontId="7" fillId="0" borderId="11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center"/>
      <protection/>
    </xf>
    <xf numFmtId="0" fontId="8" fillId="32" borderId="10" xfId="53" applyFont="1" applyFill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vertical="center"/>
      <protection/>
    </xf>
    <xf numFmtId="0" fontId="8" fillId="32" borderId="10" xfId="53" applyFont="1" applyFill="1" applyBorder="1" applyAlignment="1">
      <alignment vertical="center"/>
      <protection/>
    </xf>
    <xf numFmtId="0" fontId="6" fillId="0" borderId="35" xfId="53" applyFont="1" applyBorder="1" applyAlignment="1">
      <alignment horizontal="center" vertical="top" wrapText="1"/>
      <protection/>
    </xf>
    <xf numFmtId="0" fontId="6" fillId="0" borderId="36" xfId="53" applyFont="1" applyBorder="1" applyAlignment="1">
      <alignment horizontal="center" vertical="top" wrapText="1"/>
      <protection/>
    </xf>
    <xf numFmtId="0" fontId="6" fillId="0" borderId="37" xfId="53" applyFont="1" applyBorder="1" applyAlignment="1">
      <alignment horizontal="center" vertical="top" wrapText="1"/>
      <protection/>
    </xf>
    <xf numFmtId="0" fontId="6" fillId="0" borderId="38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wrapText="1"/>
      <protection/>
    </xf>
    <xf numFmtId="0" fontId="7" fillId="32" borderId="28" xfId="53" applyFont="1" applyFill="1" applyBorder="1" applyAlignment="1">
      <alignment horizontal="center" vertical="center"/>
      <protection/>
    </xf>
    <xf numFmtId="0" fontId="7" fillId="32" borderId="13" xfId="53" applyFont="1" applyFill="1" applyBorder="1" applyAlignment="1">
      <alignment horizontal="center" vertical="center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2" fillId="34" borderId="0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по мед.осмотрам (2) 24.06.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X457"/>
  <sheetViews>
    <sheetView tabSelected="1" zoomScaleSheetLayoutView="50" zoomScalePageLayoutView="0" workbookViewId="0" topLeftCell="A1">
      <pane xSplit="41" ySplit="16" topLeftCell="AP86" activePane="bottomRight" state="frozen"/>
      <selection pane="topLeft" activeCell="A1" sqref="A1"/>
      <selection pane="topRight" activeCell="AP1" sqref="AP1"/>
      <selection pane="bottomLeft" activeCell="A17" sqref="A17"/>
      <selection pane="bottomRight" activeCell="BH89" sqref="BH89"/>
    </sheetView>
  </sheetViews>
  <sheetFormatPr defaultColWidth="0.85546875" defaultRowHeight="12.75"/>
  <cols>
    <col min="1" max="3" width="0.85546875" style="201" customWidth="1"/>
    <col min="4" max="4" width="1.28515625" style="201" customWidth="1"/>
    <col min="5" max="28" width="0.85546875" style="201" customWidth="1"/>
    <col min="29" max="29" width="5.28125" style="201" customWidth="1"/>
    <col min="30" max="31" width="2.421875" style="201" customWidth="1"/>
    <col min="32" max="38" width="0.85546875" style="201" customWidth="1"/>
    <col min="39" max="39" width="0.2890625" style="201" customWidth="1"/>
    <col min="40" max="41" width="0" style="201" hidden="1" customWidth="1"/>
    <col min="42" max="42" width="9.00390625" style="202" customWidth="1"/>
    <col min="43" max="43" width="4.00390625" style="202" customWidth="1"/>
    <col min="44" max="49" width="0.85546875" style="202" customWidth="1"/>
    <col min="50" max="50" width="1.8515625" style="202" customWidth="1"/>
    <col min="51" max="57" width="0" style="202" hidden="1" customWidth="1"/>
    <col min="58" max="58" width="14.28125" style="202" customWidth="1"/>
    <col min="59" max="59" width="18.57421875" style="202" customWidth="1"/>
    <col min="60" max="60" width="20.140625" style="202" customWidth="1"/>
    <col min="61" max="61" width="17.57421875" style="202" customWidth="1"/>
    <col min="62" max="63" width="18.00390625" style="202" customWidth="1"/>
    <col min="64" max="74" width="4.8515625" style="204" customWidth="1"/>
    <col min="75" max="16384" width="0.85546875" style="204" customWidth="1"/>
  </cols>
  <sheetData>
    <row r="1" ht="24" customHeight="1" hidden="1">
      <c r="BK1" s="203" t="s">
        <v>0</v>
      </c>
    </row>
    <row r="2" spans="1:63" s="205" customFormat="1" ht="15" customHeight="1" hidden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</row>
    <row r="3" spans="1:63" s="205" customFormat="1" ht="19.5" customHeight="1" hidden="1">
      <c r="A3" s="336" t="s">
        <v>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</row>
    <row r="4" spans="1:63" s="205" customFormat="1" ht="18" customHeight="1" hidden="1">
      <c r="A4" s="336" t="s">
        <v>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</row>
    <row r="5" spans="1:41" ht="28.5" customHeight="1" hidden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63" s="210" customFormat="1" ht="42" customHeight="1" hidden="1">
      <c r="A6" s="207" t="s">
        <v>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9" t="s">
        <v>4</v>
      </c>
      <c r="AQ6" s="208" t="s">
        <v>5</v>
      </c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9" t="s">
        <v>6</v>
      </c>
      <c r="BG6" s="333" t="s">
        <v>7</v>
      </c>
      <c r="BH6" s="333"/>
      <c r="BI6" s="333"/>
      <c r="BJ6" s="333"/>
      <c r="BK6" s="333"/>
    </row>
    <row r="7" spans="1:63" s="210" customFormat="1" ht="23.25" customHeight="1" hidden="1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3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3"/>
      <c r="BG7" s="207" t="s">
        <v>8</v>
      </c>
      <c r="BH7" s="333" t="s">
        <v>9</v>
      </c>
      <c r="BI7" s="333"/>
      <c r="BJ7" s="333"/>
      <c r="BK7" s="333"/>
    </row>
    <row r="8" spans="1:63" s="210" customFormat="1" ht="78" customHeight="1" hidden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3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11"/>
      <c r="BH8" s="337" t="s">
        <v>10</v>
      </c>
      <c r="BI8" s="337"/>
      <c r="BJ8" s="209" t="s">
        <v>11</v>
      </c>
      <c r="BK8" s="207" t="s">
        <v>12</v>
      </c>
    </row>
    <row r="9" spans="2:76" s="211" customFormat="1" ht="17.25" customHeight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4" t="s">
        <v>0</v>
      </c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</row>
    <row r="10" spans="2:76" s="211" customFormat="1" ht="40.5" customHeight="1"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334" t="s">
        <v>13</v>
      </c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</row>
    <row r="11" spans="1:63" s="216" customFormat="1" ht="34.5" customHeight="1">
      <c r="A11" s="333" t="s">
        <v>3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 t="s">
        <v>4</v>
      </c>
      <c r="AQ11" s="333" t="s">
        <v>5</v>
      </c>
      <c r="AR11" s="333"/>
      <c r="AS11" s="333"/>
      <c r="AT11" s="333"/>
      <c r="AU11" s="333"/>
      <c r="AV11" s="333"/>
      <c r="AW11" s="333"/>
      <c r="AX11" s="333"/>
      <c r="AY11" s="215"/>
      <c r="AZ11" s="215"/>
      <c r="BA11" s="215"/>
      <c r="BB11" s="215"/>
      <c r="BC11" s="215"/>
      <c r="BD11" s="215"/>
      <c r="BE11" s="215"/>
      <c r="BF11" s="333" t="s">
        <v>14</v>
      </c>
      <c r="BG11" s="333" t="s">
        <v>8</v>
      </c>
      <c r="BH11" s="332" t="s">
        <v>7</v>
      </c>
      <c r="BI11" s="332"/>
      <c r="BJ11" s="332"/>
      <c r="BK11" s="332"/>
    </row>
    <row r="12" spans="1:63" s="216" customFormat="1" ht="16.5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215"/>
      <c r="AZ12" s="215"/>
      <c r="BA12" s="215"/>
      <c r="BB12" s="215"/>
      <c r="BC12" s="215"/>
      <c r="BD12" s="215"/>
      <c r="BE12" s="215"/>
      <c r="BF12" s="333"/>
      <c r="BG12" s="333"/>
      <c r="BH12" s="332" t="s">
        <v>9</v>
      </c>
      <c r="BI12" s="332"/>
      <c r="BJ12" s="332"/>
      <c r="BK12" s="332"/>
    </row>
    <row r="13" spans="1:63" s="216" customFormat="1" ht="51.75" customHeight="1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215"/>
      <c r="AZ13" s="215"/>
      <c r="BA13" s="215"/>
      <c r="BB13" s="215"/>
      <c r="BC13" s="215"/>
      <c r="BD13" s="215"/>
      <c r="BE13" s="215"/>
      <c r="BF13" s="333"/>
      <c r="BG13" s="333"/>
      <c r="BH13" s="332" t="s">
        <v>15</v>
      </c>
      <c r="BI13" s="332"/>
      <c r="BJ13" s="332" t="s">
        <v>16</v>
      </c>
      <c r="BK13" s="332" t="s">
        <v>17</v>
      </c>
    </row>
    <row r="14" spans="1:63" s="216" customFormat="1" ht="93" customHeight="1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215"/>
      <c r="AZ14" s="215"/>
      <c r="BA14" s="215"/>
      <c r="BB14" s="215"/>
      <c r="BC14" s="215"/>
      <c r="BD14" s="215"/>
      <c r="BE14" s="215"/>
      <c r="BF14" s="333"/>
      <c r="BG14" s="333"/>
      <c r="BH14" s="332" t="s">
        <v>18</v>
      </c>
      <c r="BI14" s="332" t="s">
        <v>19</v>
      </c>
      <c r="BJ14" s="332"/>
      <c r="BK14" s="332"/>
    </row>
    <row r="15" spans="1:63" s="216" customFormat="1" ht="15.7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215"/>
      <c r="AZ15" s="215"/>
      <c r="BA15" s="215"/>
      <c r="BB15" s="215"/>
      <c r="BC15" s="215"/>
      <c r="BD15" s="215"/>
      <c r="BE15" s="215"/>
      <c r="BF15" s="333"/>
      <c r="BG15" s="333"/>
      <c r="BH15" s="332"/>
      <c r="BI15" s="332"/>
      <c r="BJ15" s="332"/>
      <c r="BK15" s="332"/>
    </row>
    <row r="16" spans="1:63" s="216" customFormat="1" ht="15" customHeight="1">
      <c r="A16" s="335">
        <v>1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217">
        <v>2</v>
      </c>
      <c r="AQ16" s="335">
        <v>3</v>
      </c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218">
        <v>4</v>
      </c>
      <c r="BG16" s="218">
        <v>5</v>
      </c>
      <c r="BH16" s="218">
        <v>6</v>
      </c>
      <c r="BI16" s="219">
        <v>7</v>
      </c>
      <c r="BJ16" s="219">
        <v>8</v>
      </c>
      <c r="BK16" s="218">
        <v>9</v>
      </c>
    </row>
    <row r="17" spans="1:63" s="223" customFormat="1" ht="24" customHeight="1">
      <c r="A17" s="330" t="s">
        <v>20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220">
        <v>100</v>
      </c>
      <c r="AQ17" s="331" t="s">
        <v>21</v>
      </c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221" t="s">
        <v>21</v>
      </c>
      <c r="BG17" s="222">
        <f>BG19+BG20+BG22+BG25+BG27+BG40+BG32</f>
        <v>74932474.31</v>
      </c>
      <c r="BH17" s="222">
        <f>BH19+BH20+BH22+BH25+BH27+BH29</f>
        <v>67580624.31</v>
      </c>
      <c r="BI17" s="222">
        <f>BI19+BI20+BI22+BI25+BI27+BI29</f>
        <v>142000</v>
      </c>
      <c r="BJ17" s="222">
        <f>BJ19+BJ20+BJ22+BJ25+BJ27+BJ29</f>
        <v>0</v>
      </c>
      <c r="BK17" s="222">
        <f>BK19+BK20+BK22+BK25+BK27+BK29</f>
        <v>7209850</v>
      </c>
    </row>
    <row r="18" spans="1:63" s="223" customFormat="1" ht="18.75" customHeight="1">
      <c r="A18" s="306" t="s">
        <v>9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224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225"/>
      <c r="BG18" s="226"/>
      <c r="BH18" s="226"/>
      <c r="BI18" s="227"/>
      <c r="BJ18" s="226"/>
      <c r="BK18" s="228"/>
    </row>
    <row r="19" spans="1:63" s="232" customFormat="1" ht="48" customHeight="1">
      <c r="A19" s="315" t="s">
        <v>22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229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230"/>
      <c r="BG19" s="231">
        <f>BG43</f>
        <v>67722624.31</v>
      </c>
      <c r="BH19" s="231">
        <f>BH43</f>
        <v>67580624.31</v>
      </c>
      <c r="BI19" s="231">
        <f>BI43</f>
        <v>142000</v>
      </c>
      <c r="BJ19" s="231">
        <f>BJ43</f>
        <v>0</v>
      </c>
      <c r="BK19" s="231">
        <f>BK43</f>
        <v>0</v>
      </c>
    </row>
    <row r="20" spans="1:63" s="235" customFormat="1" ht="33.75" customHeight="1">
      <c r="A20" s="312" t="s">
        <v>23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233">
        <v>120</v>
      </c>
      <c r="AQ20" s="313" t="s">
        <v>21</v>
      </c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234" t="s">
        <v>21</v>
      </c>
      <c r="BG20" s="231">
        <f aca="true" t="shared" si="0" ref="BG20:BG25">BH20+BI20+BJ20+BK20</f>
        <v>0</v>
      </c>
      <c r="BH20" s="231">
        <f>BH21</f>
        <v>0</v>
      </c>
      <c r="BI20" s="231">
        <f>BI21</f>
        <v>0</v>
      </c>
      <c r="BJ20" s="231">
        <f>BJ21</f>
        <v>0</v>
      </c>
      <c r="BK20" s="231">
        <f>BK21</f>
        <v>0</v>
      </c>
    </row>
    <row r="21" spans="1:63" s="235" customFormat="1" ht="24" customHeight="1">
      <c r="A21" s="306" t="s">
        <v>24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233">
        <v>121</v>
      </c>
      <c r="AQ21" s="313" t="s">
        <v>21</v>
      </c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234" t="s">
        <v>21</v>
      </c>
      <c r="BG21" s="231">
        <f t="shared" si="0"/>
        <v>0</v>
      </c>
      <c r="BH21" s="226">
        <v>0</v>
      </c>
      <c r="BI21" s="226">
        <v>0</v>
      </c>
      <c r="BJ21" s="226">
        <v>0</v>
      </c>
      <c r="BK21" s="226">
        <v>0</v>
      </c>
    </row>
    <row r="22" spans="1:63" s="235" customFormat="1" ht="51.75" customHeight="1">
      <c r="A22" s="312" t="s">
        <v>25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233">
        <v>130</v>
      </c>
      <c r="AQ22" s="313" t="s">
        <v>21</v>
      </c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234"/>
      <c r="BD22" s="234"/>
      <c r="BE22" s="234"/>
      <c r="BF22" s="234" t="s">
        <v>21</v>
      </c>
      <c r="BG22" s="231">
        <f t="shared" si="0"/>
        <v>7059850</v>
      </c>
      <c r="BH22" s="231">
        <f>BH23+BH24</f>
        <v>0</v>
      </c>
      <c r="BI22" s="231">
        <f>BI23+BI24</f>
        <v>0</v>
      </c>
      <c r="BJ22" s="231">
        <f>BJ23+BJ24</f>
        <v>0</v>
      </c>
      <c r="BK22" s="231">
        <f>BK23+BK24</f>
        <v>7059850</v>
      </c>
    </row>
    <row r="23" spans="1:63" s="223" customFormat="1" ht="75" customHeight="1">
      <c r="A23" s="329" t="s">
        <v>26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236">
        <v>131</v>
      </c>
      <c r="AQ23" s="321" t="s">
        <v>21</v>
      </c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237"/>
      <c r="BD23" s="237"/>
      <c r="BE23" s="237"/>
      <c r="BF23" s="237" t="s">
        <v>21</v>
      </c>
      <c r="BG23" s="231">
        <f t="shared" si="0"/>
        <v>3837550</v>
      </c>
      <c r="BH23" s="238">
        <v>0</v>
      </c>
      <c r="BI23" s="238">
        <v>0</v>
      </c>
      <c r="BJ23" s="238">
        <v>0</v>
      </c>
      <c r="BK23" s="238">
        <v>3837550</v>
      </c>
    </row>
    <row r="24" spans="1:63" s="232" customFormat="1" ht="54.75" customHeight="1">
      <c r="A24" s="329" t="s">
        <v>27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236">
        <v>131</v>
      </c>
      <c r="AQ24" s="321" t="s">
        <v>21</v>
      </c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237"/>
      <c r="BD24" s="237"/>
      <c r="BE24" s="237"/>
      <c r="BF24" s="237" t="s">
        <v>21</v>
      </c>
      <c r="BG24" s="231">
        <f t="shared" si="0"/>
        <v>3222300</v>
      </c>
      <c r="BH24" s="238">
        <v>0</v>
      </c>
      <c r="BI24" s="238">
        <v>0</v>
      </c>
      <c r="BJ24" s="238">
        <v>0</v>
      </c>
      <c r="BK24" s="238">
        <v>3222300</v>
      </c>
    </row>
    <row r="25" spans="1:63" s="223" customFormat="1" ht="36.75" customHeight="1">
      <c r="A25" s="312" t="s">
        <v>28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233">
        <v>150</v>
      </c>
      <c r="AQ25" s="313" t="s">
        <v>21</v>
      </c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234"/>
      <c r="BD25" s="234"/>
      <c r="BE25" s="234"/>
      <c r="BF25" s="234" t="s">
        <v>21</v>
      </c>
      <c r="BG25" s="231">
        <f t="shared" si="0"/>
        <v>0</v>
      </c>
      <c r="BH25" s="231">
        <f>BI25+BJ25+BK25+BL25</f>
        <v>0</v>
      </c>
      <c r="BI25" s="231">
        <f>BJ25+BK25+BL25+BM25</f>
        <v>0</v>
      </c>
      <c r="BJ25" s="231">
        <f>BK25+BL25+BM25+BN25</f>
        <v>0</v>
      </c>
      <c r="BK25" s="231">
        <f>BL25+BM25+BN25+BO25</f>
        <v>0</v>
      </c>
    </row>
    <row r="26" spans="1:63" s="223" customFormat="1" ht="84" customHeight="1">
      <c r="A26" s="306" t="s">
        <v>29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233">
        <v>154</v>
      </c>
      <c r="AQ26" s="313" t="s">
        <v>21</v>
      </c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234"/>
      <c r="BD26" s="234"/>
      <c r="BE26" s="234"/>
      <c r="BF26" s="234" t="s">
        <v>21</v>
      </c>
      <c r="BG26" s="231">
        <f>BH26+BI26+BJ26+BK26</f>
        <v>0</v>
      </c>
      <c r="BH26" s="226">
        <v>0</v>
      </c>
      <c r="BI26" s="226">
        <v>0</v>
      </c>
      <c r="BJ26" s="226">
        <v>0</v>
      </c>
      <c r="BK26" s="226">
        <v>0</v>
      </c>
    </row>
    <row r="27" spans="1:63" s="223" customFormat="1" ht="35.25" customHeight="1">
      <c r="A27" s="312" t="s">
        <v>30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233">
        <v>170</v>
      </c>
      <c r="AQ27" s="313" t="s">
        <v>21</v>
      </c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234"/>
      <c r="BD27" s="234"/>
      <c r="BE27" s="234"/>
      <c r="BF27" s="234" t="s">
        <v>21</v>
      </c>
      <c r="BG27" s="231">
        <f aca="true" t="shared" si="1" ref="BG27:BG41">BH27+BI27+BJ27+BK27</f>
        <v>0</v>
      </c>
      <c r="BH27" s="231">
        <f>BH28</f>
        <v>0</v>
      </c>
      <c r="BI27" s="231">
        <f>BI28</f>
        <v>0</v>
      </c>
      <c r="BJ27" s="231">
        <f>BJ28</f>
        <v>0</v>
      </c>
      <c r="BK27" s="231">
        <f>BK28</f>
        <v>0</v>
      </c>
    </row>
    <row r="28" spans="1:63" s="223" customFormat="1" ht="33" customHeight="1">
      <c r="A28" s="306" t="s">
        <v>31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233">
        <v>172</v>
      </c>
      <c r="AQ28" s="313" t="s">
        <v>21</v>
      </c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234"/>
      <c r="BD28" s="234"/>
      <c r="BE28" s="234"/>
      <c r="BF28" s="234" t="s">
        <v>21</v>
      </c>
      <c r="BG28" s="231">
        <f t="shared" si="1"/>
        <v>0</v>
      </c>
      <c r="BH28" s="226">
        <v>0</v>
      </c>
      <c r="BI28" s="226">
        <v>0</v>
      </c>
      <c r="BJ28" s="226">
        <v>0</v>
      </c>
      <c r="BK28" s="226">
        <v>0</v>
      </c>
    </row>
    <row r="29" spans="1:63" s="223" customFormat="1" ht="36.75" customHeight="1">
      <c r="A29" s="312" t="s">
        <v>32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233">
        <v>180</v>
      </c>
      <c r="AQ29" s="313" t="s">
        <v>21</v>
      </c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234"/>
      <c r="BD29" s="234"/>
      <c r="BE29" s="234"/>
      <c r="BF29" s="234" t="s">
        <v>21</v>
      </c>
      <c r="BG29" s="231">
        <f t="shared" si="1"/>
        <v>150000</v>
      </c>
      <c r="BH29" s="231">
        <f>BH30+BH32+BH40</f>
        <v>0</v>
      </c>
      <c r="BI29" s="231">
        <f>BI30+BI32+BI40</f>
        <v>0</v>
      </c>
      <c r="BJ29" s="231">
        <f>BJ30+BJ32+BJ40</f>
        <v>0</v>
      </c>
      <c r="BK29" s="231">
        <f>BK30+BK32+BK40</f>
        <v>150000</v>
      </c>
    </row>
    <row r="30" spans="1:63" s="223" customFormat="1" ht="36.75" customHeight="1">
      <c r="A30" s="306" t="s">
        <v>33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233">
        <v>181</v>
      </c>
      <c r="AQ30" s="313" t="s">
        <v>21</v>
      </c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234"/>
      <c r="BD30" s="234"/>
      <c r="BE30" s="234"/>
      <c r="BF30" s="234" t="s">
        <v>21</v>
      </c>
      <c r="BG30" s="231">
        <f t="shared" si="1"/>
        <v>0</v>
      </c>
      <c r="BH30" s="226">
        <f>BH31</f>
        <v>0</v>
      </c>
      <c r="BI30" s="226">
        <f>BI31</f>
        <v>0</v>
      </c>
      <c r="BJ30" s="226">
        <f>BJ31</f>
        <v>0</v>
      </c>
      <c r="BK30" s="226">
        <f>BK31</f>
        <v>0</v>
      </c>
    </row>
    <row r="31" spans="1:63" s="223" customFormat="1" ht="36.75" customHeigh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23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234"/>
      <c r="BD31" s="234"/>
      <c r="BE31" s="234"/>
      <c r="BF31" s="234"/>
      <c r="BG31" s="239">
        <f t="shared" si="1"/>
        <v>0</v>
      </c>
      <c r="BH31" s="226">
        <v>0</v>
      </c>
      <c r="BI31" s="226">
        <v>0</v>
      </c>
      <c r="BJ31" s="226">
        <v>0</v>
      </c>
      <c r="BK31" s="226">
        <v>0</v>
      </c>
    </row>
    <row r="32" spans="1:63" s="223" customFormat="1" ht="36.75" customHeight="1">
      <c r="A32" s="306" t="s">
        <v>34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233">
        <v>183</v>
      </c>
      <c r="AQ32" s="313" t="s">
        <v>21</v>
      </c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234"/>
      <c r="BD32" s="234"/>
      <c r="BE32" s="234"/>
      <c r="BF32" s="234" t="s">
        <v>21</v>
      </c>
      <c r="BG32" s="231">
        <f t="shared" si="1"/>
        <v>0</v>
      </c>
      <c r="BH32" s="231">
        <f>BH33+BH34+BH35+BH36+BH37+BH39</f>
        <v>0</v>
      </c>
      <c r="BI32" s="231">
        <f>BI33+BI34+BI35+BI36+BI37+BI39</f>
        <v>0</v>
      </c>
      <c r="BJ32" s="231">
        <f>BJ33+BJ34+BJ35+BJ36+BJ37+BJ39</f>
        <v>0</v>
      </c>
      <c r="BK32" s="231">
        <f>BK33+BK34+BK35+BK36+BK37+BK39</f>
        <v>0</v>
      </c>
    </row>
    <row r="33" spans="1:63" s="223" customFormat="1" ht="36.75" customHeight="1">
      <c r="A33" s="306" t="s">
        <v>35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23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234"/>
      <c r="BD33" s="234"/>
      <c r="BE33" s="234"/>
      <c r="BF33" s="234"/>
      <c r="BG33" s="231">
        <f t="shared" si="1"/>
        <v>0</v>
      </c>
      <c r="BH33" s="226">
        <v>0</v>
      </c>
      <c r="BI33" s="226">
        <v>0</v>
      </c>
      <c r="BJ33" s="226"/>
      <c r="BK33" s="226">
        <v>0</v>
      </c>
    </row>
    <row r="34" spans="1:63" s="223" customFormat="1" ht="63.75" customHeight="1">
      <c r="A34" s="306" t="s">
        <v>36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23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234"/>
      <c r="BD34" s="234"/>
      <c r="BE34" s="234"/>
      <c r="BF34" s="234"/>
      <c r="BG34" s="231">
        <f t="shared" si="1"/>
        <v>0</v>
      </c>
      <c r="BH34" s="226">
        <v>0</v>
      </c>
      <c r="BI34" s="226">
        <v>0</v>
      </c>
      <c r="BJ34" s="226">
        <v>0</v>
      </c>
      <c r="BK34" s="226">
        <v>0</v>
      </c>
    </row>
    <row r="35" spans="1:63" s="223" customFormat="1" ht="69" customHeight="1">
      <c r="A35" s="306" t="s">
        <v>37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23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234"/>
      <c r="BD35" s="234"/>
      <c r="BE35" s="234"/>
      <c r="BF35" s="234"/>
      <c r="BG35" s="231">
        <f t="shared" si="1"/>
        <v>0</v>
      </c>
      <c r="BH35" s="226">
        <v>0</v>
      </c>
      <c r="BI35" s="226">
        <v>0</v>
      </c>
      <c r="BJ35" s="226">
        <v>0</v>
      </c>
      <c r="BK35" s="226">
        <v>0</v>
      </c>
    </row>
    <row r="36" spans="1:63" s="223" customFormat="1" ht="51.75" customHeight="1">
      <c r="A36" s="306" t="s">
        <v>38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23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234"/>
      <c r="BD36" s="234"/>
      <c r="BE36" s="234"/>
      <c r="BF36" s="234"/>
      <c r="BG36" s="231">
        <f t="shared" si="1"/>
        <v>0</v>
      </c>
      <c r="BH36" s="226">
        <v>0</v>
      </c>
      <c r="BI36" s="226">
        <v>0</v>
      </c>
      <c r="BJ36" s="226">
        <v>0</v>
      </c>
      <c r="BK36" s="226">
        <v>0</v>
      </c>
    </row>
    <row r="37" spans="1:63" s="223" customFormat="1" ht="55.5" customHeight="1">
      <c r="A37" s="306" t="s">
        <v>39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23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234"/>
      <c r="BD37" s="234"/>
      <c r="BE37" s="234"/>
      <c r="BF37" s="234"/>
      <c r="BG37" s="231">
        <f t="shared" si="1"/>
        <v>0</v>
      </c>
      <c r="BH37" s="226">
        <v>0</v>
      </c>
      <c r="BI37" s="226">
        <v>0</v>
      </c>
      <c r="BJ37" s="226">
        <v>0</v>
      </c>
      <c r="BK37" s="226">
        <v>0</v>
      </c>
    </row>
    <row r="38" spans="1:63" s="223" customFormat="1" ht="27" customHeight="1">
      <c r="A38" s="306" t="s">
        <v>40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23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234"/>
      <c r="BD38" s="234"/>
      <c r="BE38" s="234"/>
      <c r="BF38" s="234"/>
      <c r="BG38" s="231">
        <f t="shared" si="1"/>
        <v>0</v>
      </c>
      <c r="BH38" s="226">
        <v>0</v>
      </c>
      <c r="BI38" s="226">
        <v>0</v>
      </c>
      <c r="BJ38" s="226">
        <v>0</v>
      </c>
      <c r="BK38" s="226">
        <v>0</v>
      </c>
    </row>
    <row r="39" spans="1:63" s="223" customFormat="1" ht="35.25" customHeight="1">
      <c r="A39" s="306" t="s">
        <v>41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23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234"/>
      <c r="BD39" s="234"/>
      <c r="BE39" s="234"/>
      <c r="BF39" s="234"/>
      <c r="BG39" s="231">
        <f t="shared" si="1"/>
        <v>0</v>
      </c>
      <c r="BH39" s="226">
        <v>0</v>
      </c>
      <c r="BI39" s="226">
        <v>0</v>
      </c>
      <c r="BJ39" s="226">
        <v>0</v>
      </c>
      <c r="BK39" s="226">
        <v>0</v>
      </c>
    </row>
    <row r="40" spans="1:63" s="223" customFormat="1" ht="36.75" customHeight="1">
      <c r="A40" s="306" t="s">
        <v>42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233">
        <v>189</v>
      </c>
      <c r="AQ40" s="313" t="s">
        <v>21</v>
      </c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234"/>
      <c r="BD40" s="234"/>
      <c r="BE40" s="234"/>
      <c r="BF40" s="234" t="s">
        <v>21</v>
      </c>
      <c r="BG40" s="231">
        <f t="shared" si="1"/>
        <v>150000</v>
      </c>
      <c r="BH40" s="231">
        <f>BH41</f>
        <v>0</v>
      </c>
      <c r="BI40" s="231">
        <f>BI41</f>
        <v>0</v>
      </c>
      <c r="BJ40" s="231">
        <f>BJ41</f>
        <v>0</v>
      </c>
      <c r="BK40" s="231">
        <f>BK41</f>
        <v>150000</v>
      </c>
    </row>
    <row r="41" spans="1:63" s="223" customFormat="1" ht="36.75" customHeight="1">
      <c r="A41" s="306" t="s">
        <v>43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233">
        <v>189</v>
      </c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234"/>
      <c r="BD41" s="234"/>
      <c r="BE41" s="234"/>
      <c r="BF41" s="234"/>
      <c r="BG41" s="231">
        <f t="shared" si="1"/>
        <v>150000</v>
      </c>
      <c r="BH41" s="226">
        <v>0</v>
      </c>
      <c r="BI41" s="226">
        <v>0</v>
      </c>
      <c r="BJ41" s="226">
        <v>0</v>
      </c>
      <c r="BK41" s="226">
        <v>150000</v>
      </c>
    </row>
    <row r="42" spans="1:63" s="243" customFormat="1" ht="45.75" customHeight="1">
      <c r="A42" s="327" t="s">
        <v>44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240">
        <v>200</v>
      </c>
      <c r="AQ42" s="328" t="s">
        <v>21</v>
      </c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241" t="s">
        <v>21</v>
      </c>
      <c r="BG42" s="242">
        <f>BG43+BG304+BG328+BG431</f>
        <v>74152474.31</v>
      </c>
      <c r="BH42" s="242">
        <f>BH43+BH304+BH328+BH431+BH303</f>
        <v>67580624.31</v>
      </c>
      <c r="BI42" s="242">
        <f>BI43+BI304+BI328+BI431</f>
        <v>142000</v>
      </c>
      <c r="BJ42" s="242">
        <f>BJ43+BJ304+BJ328+BJ431</f>
        <v>0</v>
      </c>
      <c r="BK42" s="242">
        <f>BK43+BK304+BK328+BK431</f>
        <v>7209850</v>
      </c>
    </row>
    <row r="43" spans="1:63" s="235" customFormat="1" ht="61.5" customHeight="1">
      <c r="A43" s="312" t="s">
        <v>45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23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234"/>
      <c r="BD43" s="234"/>
      <c r="BE43" s="234"/>
      <c r="BF43" s="234"/>
      <c r="BG43" s="244">
        <f>BG44+BG49+BG65+BG69+BG79+BG90</f>
        <v>67722624.31</v>
      </c>
      <c r="BH43" s="244">
        <f>BH44+BH49+BH65+BH69+BH79+BH90</f>
        <v>67580624.31</v>
      </c>
      <c r="BI43" s="244">
        <f>BI44+BI49+BI65+BI69+BI79+BI90</f>
        <v>142000</v>
      </c>
      <c r="BJ43" s="244">
        <f>BJ44+BJ49+BJ65+BJ69+BJ79+BJ90</f>
        <v>0</v>
      </c>
      <c r="BK43" s="244">
        <f>BK44+BK49+BK65+BK69+BK79+BK90</f>
        <v>0</v>
      </c>
    </row>
    <row r="44" spans="1:63" s="223" customFormat="1" ht="32.25" customHeight="1">
      <c r="A44" s="312" t="s">
        <v>46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233">
        <v>210</v>
      </c>
      <c r="AQ44" s="313" t="s">
        <v>21</v>
      </c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234" t="s">
        <v>21</v>
      </c>
      <c r="BG44" s="244">
        <f>BG46+BG47+BG48</f>
        <v>65697705.82</v>
      </c>
      <c r="BH44" s="244">
        <f>BH46+BH47+BH48</f>
        <v>65697705.82</v>
      </c>
      <c r="BI44" s="244">
        <f>BI46+BI47+BI48</f>
        <v>0</v>
      </c>
      <c r="BJ44" s="244">
        <f>BJ46+BJ47+BJ48</f>
        <v>0</v>
      </c>
      <c r="BK44" s="244">
        <f>BK46+BK47+BK48</f>
        <v>0</v>
      </c>
    </row>
    <row r="45" spans="1:63" s="223" customFormat="1" ht="14.25" customHeight="1">
      <c r="A45" s="314" t="s">
        <v>47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224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225"/>
      <c r="BG45" s="226"/>
      <c r="BH45" s="226"/>
      <c r="BI45" s="226"/>
      <c r="BJ45" s="226"/>
      <c r="BK45" s="228"/>
    </row>
    <row r="46" spans="1:63" s="223" customFormat="1" ht="18.75" customHeight="1">
      <c r="A46" s="306" t="s">
        <v>48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224"/>
      <c r="AQ46" s="307" t="s">
        <v>49</v>
      </c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225"/>
      <c r="BD46" s="225"/>
      <c r="BE46" s="225"/>
      <c r="BF46" s="225" t="s">
        <v>50</v>
      </c>
      <c r="BG46" s="244">
        <f>BH46+BI46+BJ46+BK46</f>
        <v>50473205.82</v>
      </c>
      <c r="BH46" s="226">
        <f aca="true" t="shared" si="2" ref="BH46:BK48">BH99+BH151+BH203+BH255</f>
        <v>50473205.82</v>
      </c>
      <c r="BI46" s="226">
        <f t="shared" si="2"/>
        <v>0</v>
      </c>
      <c r="BJ46" s="226">
        <f t="shared" si="2"/>
        <v>0</v>
      </c>
      <c r="BK46" s="226">
        <f>BK99+BK151+BK203+BK255</f>
        <v>0</v>
      </c>
    </row>
    <row r="47" spans="1:63" s="223" customFormat="1" ht="37.5" customHeight="1">
      <c r="A47" s="306" t="s">
        <v>51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224"/>
      <c r="AQ47" s="307" t="s">
        <v>52</v>
      </c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225"/>
      <c r="BD47" s="225"/>
      <c r="BE47" s="225"/>
      <c r="BF47" s="225" t="s">
        <v>53</v>
      </c>
      <c r="BG47" s="244">
        <f>BH47+BI47+BJ47+BK47</f>
        <v>0</v>
      </c>
      <c r="BH47" s="226">
        <f t="shared" si="2"/>
        <v>0</v>
      </c>
      <c r="BI47" s="226">
        <f t="shared" si="2"/>
        <v>0</v>
      </c>
      <c r="BJ47" s="226">
        <f t="shared" si="2"/>
        <v>0</v>
      </c>
      <c r="BK47" s="226">
        <f t="shared" si="2"/>
        <v>0</v>
      </c>
    </row>
    <row r="48" spans="1:63" s="223" customFormat="1" ht="37.5" customHeight="1">
      <c r="A48" s="306" t="s">
        <v>54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224"/>
      <c r="AQ48" s="307" t="s">
        <v>55</v>
      </c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225"/>
      <c r="BD48" s="225"/>
      <c r="BE48" s="225"/>
      <c r="BF48" s="225" t="s">
        <v>56</v>
      </c>
      <c r="BG48" s="244">
        <f>BH48+BI48+BJ48+BK48</f>
        <v>15224500</v>
      </c>
      <c r="BH48" s="226">
        <f t="shared" si="2"/>
        <v>15224500</v>
      </c>
      <c r="BI48" s="226">
        <f t="shared" si="2"/>
        <v>0</v>
      </c>
      <c r="BJ48" s="226">
        <f t="shared" si="2"/>
        <v>0</v>
      </c>
      <c r="BK48" s="226">
        <f t="shared" si="2"/>
        <v>0</v>
      </c>
    </row>
    <row r="49" spans="1:63" s="223" customFormat="1" ht="42.75" customHeight="1">
      <c r="A49" s="312" t="s">
        <v>57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233">
        <v>220</v>
      </c>
      <c r="AQ49" s="313" t="s">
        <v>21</v>
      </c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234" t="s">
        <v>21</v>
      </c>
      <c r="BG49" s="244">
        <f>BG51+BG52+BG53+BG59+BG60+BG61+BG62+BG63+BG64</f>
        <v>1495104.3499999999</v>
      </c>
      <c r="BH49" s="244">
        <f>BH51+BH52+BH53+BH59+BH60+BH61+BH62+BH63+BH64</f>
        <v>1375104.3499999999</v>
      </c>
      <c r="BI49" s="244">
        <f>BI51+BI52+BI53+BI59+BI60+BI61+BI62+BI63+BI64</f>
        <v>120000</v>
      </c>
      <c r="BJ49" s="244">
        <f>BJ51+BJ52+BJ53+BJ59+BJ60+BJ61+BJ62+BJ63+BJ64</f>
        <v>0</v>
      </c>
      <c r="BK49" s="244">
        <f>BK51+BK52+BK53+BK59+BK60+BK61+BK62+BK63+BK64</f>
        <v>0</v>
      </c>
    </row>
    <row r="50" spans="1:63" s="223" customFormat="1" ht="15" customHeight="1">
      <c r="A50" s="314" t="s">
        <v>9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224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225"/>
      <c r="BG50" s="226"/>
      <c r="BH50" s="226"/>
      <c r="BI50" s="226"/>
      <c r="BJ50" s="226"/>
      <c r="BK50" s="228"/>
    </row>
    <row r="51" spans="1:63" s="223" customFormat="1" ht="18.75" customHeight="1">
      <c r="A51" s="306" t="s">
        <v>58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224"/>
      <c r="AQ51" s="307" t="s">
        <v>59</v>
      </c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225"/>
      <c r="BD51" s="225"/>
      <c r="BE51" s="225"/>
      <c r="BF51" s="225" t="s">
        <v>60</v>
      </c>
      <c r="BG51" s="244">
        <f>BH51+BI51+BJ51+BK51</f>
        <v>149092</v>
      </c>
      <c r="BH51" s="226">
        <f aca="true" t="shared" si="3" ref="BH51:BK52">BH104+BH156+BH208+BH260</f>
        <v>149092</v>
      </c>
      <c r="BI51" s="226">
        <f t="shared" si="3"/>
        <v>0</v>
      </c>
      <c r="BJ51" s="226">
        <f t="shared" si="3"/>
        <v>0</v>
      </c>
      <c r="BK51" s="226">
        <f t="shared" si="3"/>
        <v>0</v>
      </c>
    </row>
    <row r="52" spans="1:63" s="223" customFormat="1" ht="18.75" customHeight="1">
      <c r="A52" s="306" t="s">
        <v>61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224"/>
      <c r="AQ52" s="307" t="s">
        <v>59</v>
      </c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225"/>
      <c r="BD52" s="225"/>
      <c r="BE52" s="225"/>
      <c r="BF52" s="225" t="s">
        <v>62</v>
      </c>
      <c r="BG52" s="244">
        <f aca="true" t="shared" si="4" ref="BG52:BG64">BH52+BI52+BJ52+BK52</f>
        <v>0</v>
      </c>
      <c r="BH52" s="226">
        <f t="shared" si="3"/>
        <v>0</v>
      </c>
      <c r="BI52" s="226">
        <f t="shared" si="3"/>
        <v>0</v>
      </c>
      <c r="BJ52" s="226">
        <f t="shared" si="3"/>
        <v>0</v>
      </c>
      <c r="BK52" s="226">
        <f t="shared" si="3"/>
        <v>0</v>
      </c>
    </row>
    <row r="53" spans="1:63" s="223" customFormat="1" ht="18.75" customHeight="1">
      <c r="A53" s="306" t="s">
        <v>63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224"/>
      <c r="AQ53" s="307" t="s">
        <v>59</v>
      </c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225"/>
      <c r="BD53" s="225"/>
      <c r="BE53" s="225"/>
      <c r="BF53" s="225" t="s">
        <v>64</v>
      </c>
      <c r="BG53" s="244">
        <f t="shared" si="4"/>
        <v>723676</v>
      </c>
      <c r="BH53" s="244">
        <f>BH54+BH55+BH56+BH57+BH58</f>
        <v>723676</v>
      </c>
      <c r="BI53" s="244">
        <f>BI54+BI55+BI56+BI57+BI58</f>
        <v>0</v>
      </c>
      <c r="BJ53" s="244">
        <f>BJ54+BJ55+BJ56+BJ57+BJ58</f>
        <v>0</v>
      </c>
      <c r="BK53" s="244">
        <f>BK54+BK55+BK56+BK57+BK58</f>
        <v>0</v>
      </c>
    </row>
    <row r="54" spans="1:63" s="223" customFormat="1" ht="34.5" customHeight="1">
      <c r="A54" s="306" t="s">
        <v>65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224"/>
      <c r="AQ54" s="307" t="s">
        <v>59</v>
      </c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225"/>
      <c r="BD54" s="225"/>
      <c r="BE54" s="225"/>
      <c r="BF54" s="225" t="s">
        <v>66</v>
      </c>
      <c r="BG54" s="244">
        <f t="shared" si="4"/>
        <v>276028.01</v>
      </c>
      <c r="BH54" s="226">
        <f aca="true" t="shared" si="5" ref="BH54:BK64">BH107+BH159+BH211+BH263</f>
        <v>276028.01</v>
      </c>
      <c r="BI54" s="226">
        <f t="shared" si="5"/>
        <v>0</v>
      </c>
      <c r="BJ54" s="226">
        <f t="shared" si="5"/>
        <v>0</v>
      </c>
      <c r="BK54" s="226">
        <f t="shared" si="5"/>
        <v>0</v>
      </c>
    </row>
    <row r="55" spans="1:63" s="223" customFormat="1" ht="22.5" customHeight="1">
      <c r="A55" s="306" t="s">
        <v>67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224"/>
      <c r="AQ55" s="307" t="s">
        <v>59</v>
      </c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225"/>
      <c r="BD55" s="225"/>
      <c r="BE55" s="225"/>
      <c r="BF55" s="225" t="s">
        <v>68</v>
      </c>
      <c r="BG55" s="244">
        <f t="shared" si="4"/>
        <v>0</v>
      </c>
      <c r="BH55" s="226">
        <f t="shared" si="5"/>
        <v>0</v>
      </c>
      <c r="BI55" s="226">
        <f t="shared" si="5"/>
        <v>0</v>
      </c>
      <c r="BJ55" s="226">
        <f t="shared" si="5"/>
        <v>0</v>
      </c>
      <c r="BK55" s="226">
        <f t="shared" si="5"/>
        <v>0</v>
      </c>
    </row>
    <row r="56" spans="1:63" s="223" customFormat="1" ht="40.5" customHeight="1">
      <c r="A56" s="306" t="s">
        <v>69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224"/>
      <c r="AQ56" s="307" t="s">
        <v>59</v>
      </c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225"/>
      <c r="BD56" s="225"/>
      <c r="BE56" s="225"/>
      <c r="BF56" s="225" t="s">
        <v>70</v>
      </c>
      <c r="BG56" s="244">
        <f t="shared" si="4"/>
        <v>307108.05</v>
      </c>
      <c r="BH56" s="226">
        <f t="shared" si="5"/>
        <v>307108.05</v>
      </c>
      <c r="BI56" s="226">
        <f t="shared" si="5"/>
        <v>0</v>
      </c>
      <c r="BJ56" s="226">
        <f t="shared" si="5"/>
        <v>0</v>
      </c>
      <c r="BK56" s="226">
        <f t="shared" si="5"/>
        <v>0</v>
      </c>
    </row>
    <row r="57" spans="1:63" s="223" customFormat="1" ht="38.25" customHeight="1">
      <c r="A57" s="306" t="s">
        <v>71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224"/>
      <c r="AQ57" s="307" t="s">
        <v>59</v>
      </c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225"/>
      <c r="BD57" s="225"/>
      <c r="BE57" s="225"/>
      <c r="BF57" s="225" t="s">
        <v>72</v>
      </c>
      <c r="BG57" s="244">
        <f t="shared" si="4"/>
        <v>112111.98999999999</v>
      </c>
      <c r="BH57" s="226">
        <f t="shared" si="5"/>
        <v>112111.98999999999</v>
      </c>
      <c r="BI57" s="226">
        <f t="shared" si="5"/>
        <v>0</v>
      </c>
      <c r="BJ57" s="226">
        <f t="shared" si="5"/>
        <v>0</v>
      </c>
      <c r="BK57" s="226">
        <f t="shared" si="5"/>
        <v>0</v>
      </c>
    </row>
    <row r="58" spans="1:63" s="223" customFormat="1" ht="23.25" customHeight="1">
      <c r="A58" s="306" t="s">
        <v>73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224"/>
      <c r="AQ58" s="307" t="s">
        <v>59</v>
      </c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225"/>
      <c r="BD58" s="225"/>
      <c r="BE58" s="225"/>
      <c r="BF58" s="225" t="s">
        <v>74</v>
      </c>
      <c r="BG58" s="244">
        <f t="shared" si="4"/>
        <v>28427.95</v>
      </c>
      <c r="BH58" s="226">
        <f t="shared" si="5"/>
        <v>28427.95</v>
      </c>
      <c r="BI58" s="226">
        <f t="shared" si="5"/>
        <v>0</v>
      </c>
      <c r="BJ58" s="226">
        <f t="shared" si="5"/>
        <v>0</v>
      </c>
      <c r="BK58" s="226">
        <f t="shared" si="5"/>
        <v>0</v>
      </c>
    </row>
    <row r="59" spans="1:63" s="223" customFormat="1" ht="67.5" customHeight="1">
      <c r="A59" s="306" t="s">
        <v>75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224"/>
      <c r="AQ59" s="307" t="s">
        <v>59</v>
      </c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225"/>
      <c r="BD59" s="225"/>
      <c r="BE59" s="225"/>
      <c r="BF59" s="225" t="s">
        <v>76</v>
      </c>
      <c r="BG59" s="244">
        <f t="shared" si="4"/>
        <v>0</v>
      </c>
      <c r="BH59" s="226">
        <f t="shared" si="5"/>
        <v>0</v>
      </c>
      <c r="BI59" s="226">
        <f t="shared" si="5"/>
        <v>0</v>
      </c>
      <c r="BJ59" s="226">
        <f t="shared" si="5"/>
        <v>0</v>
      </c>
      <c r="BK59" s="226">
        <f t="shared" si="5"/>
        <v>0</v>
      </c>
    </row>
    <row r="60" spans="1:63" s="223" customFormat="1" ht="38.25" customHeight="1">
      <c r="A60" s="306" t="s">
        <v>77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224"/>
      <c r="AQ60" s="307" t="s">
        <v>59</v>
      </c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225"/>
      <c r="BD60" s="225"/>
      <c r="BE60" s="225"/>
      <c r="BF60" s="225" t="s">
        <v>78</v>
      </c>
      <c r="BG60" s="244">
        <f>BH60+BI60+BJ60+BK60</f>
        <v>70826</v>
      </c>
      <c r="BH60" s="226">
        <f t="shared" si="5"/>
        <v>62826</v>
      </c>
      <c r="BI60" s="226">
        <f t="shared" si="5"/>
        <v>8000</v>
      </c>
      <c r="BJ60" s="226">
        <f t="shared" si="5"/>
        <v>0</v>
      </c>
      <c r="BK60" s="226">
        <f t="shared" si="5"/>
        <v>0</v>
      </c>
    </row>
    <row r="61" spans="1:63" s="223" customFormat="1" ht="24.75" customHeight="1">
      <c r="A61" s="306" t="s">
        <v>79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224"/>
      <c r="AQ61" s="307" t="s">
        <v>59</v>
      </c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225"/>
      <c r="BD61" s="225"/>
      <c r="BE61" s="225"/>
      <c r="BF61" s="225" t="s">
        <v>80</v>
      </c>
      <c r="BG61" s="244">
        <f t="shared" si="4"/>
        <v>540674.1599999999</v>
      </c>
      <c r="BH61" s="226">
        <f t="shared" si="5"/>
        <v>428674.16</v>
      </c>
      <c r="BI61" s="226">
        <f t="shared" si="5"/>
        <v>112000</v>
      </c>
      <c r="BJ61" s="226">
        <f t="shared" si="5"/>
        <v>0</v>
      </c>
      <c r="BK61" s="226">
        <f t="shared" si="5"/>
        <v>0</v>
      </c>
    </row>
    <row r="62" spans="1:63" s="223" customFormat="1" ht="24.75" customHeight="1">
      <c r="A62" s="306" t="s">
        <v>81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224"/>
      <c r="AQ62" s="307" t="s">
        <v>59</v>
      </c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225"/>
      <c r="BD62" s="225"/>
      <c r="BE62" s="225"/>
      <c r="BF62" s="225" t="s">
        <v>82</v>
      </c>
      <c r="BG62" s="244">
        <f t="shared" si="4"/>
        <v>10836.19</v>
      </c>
      <c r="BH62" s="226">
        <f t="shared" si="5"/>
        <v>10836.19</v>
      </c>
      <c r="BI62" s="226">
        <f t="shared" si="5"/>
        <v>0</v>
      </c>
      <c r="BJ62" s="226">
        <f t="shared" si="5"/>
        <v>0</v>
      </c>
      <c r="BK62" s="226">
        <f t="shared" si="5"/>
        <v>0</v>
      </c>
    </row>
    <row r="63" spans="1:63" s="223" customFormat="1" ht="36" customHeight="1">
      <c r="A63" s="306" t="s">
        <v>83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224"/>
      <c r="AQ63" s="307" t="s">
        <v>59</v>
      </c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225"/>
      <c r="BD63" s="225"/>
      <c r="BE63" s="225"/>
      <c r="BF63" s="225" t="s">
        <v>84</v>
      </c>
      <c r="BG63" s="244">
        <f t="shared" si="4"/>
        <v>0</v>
      </c>
      <c r="BH63" s="226">
        <f t="shared" si="5"/>
        <v>0</v>
      </c>
      <c r="BI63" s="226">
        <f t="shared" si="5"/>
        <v>0</v>
      </c>
      <c r="BJ63" s="226">
        <f t="shared" si="5"/>
        <v>0</v>
      </c>
      <c r="BK63" s="226">
        <f t="shared" si="5"/>
        <v>0</v>
      </c>
    </row>
    <row r="64" spans="1:63" s="223" customFormat="1" ht="67.5" customHeight="1">
      <c r="A64" s="306" t="s">
        <v>85</v>
      </c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224"/>
      <c r="AQ64" s="307" t="s">
        <v>59</v>
      </c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225"/>
      <c r="BD64" s="225"/>
      <c r="BE64" s="225"/>
      <c r="BF64" s="225" t="s">
        <v>86</v>
      </c>
      <c r="BG64" s="244">
        <f t="shared" si="4"/>
        <v>0</v>
      </c>
      <c r="BH64" s="226">
        <f t="shared" si="5"/>
        <v>0</v>
      </c>
      <c r="BI64" s="226">
        <f t="shared" si="5"/>
        <v>0</v>
      </c>
      <c r="BJ64" s="226">
        <f t="shared" si="5"/>
        <v>0</v>
      </c>
      <c r="BK64" s="226">
        <f t="shared" si="5"/>
        <v>0</v>
      </c>
    </row>
    <row r="65" spans="1:63" s="223" customFormat="1" ht="21" customHeight="1">
      <c r="A65" s="312" t="s">
        <v>87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233">
        <v>260</v>
      </c>
      <c r="AQ65" s="313" t="s">
        <v>21</v>
      </c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234" t="s">
        <v>21</v>
      </c>
      <c r="BG65" s="244">
        <f>BG66+BG67+BG68</f>
        <v>4803.34</v>
      </c>
      <c r="BH65" s="244">
        <f>BH66+BH67+BH68</f>
        <v>4803.34</v>
      </c>
      <c r="BI65" s="244">
        <f>BI66+BI67+BI68</f>
        <v>0</v>
      </c>
      <c r="BJ65" s="244">
        <f>BJ66+BJ67+BJ68</f>
        <v>0</v>
      </c>
      <c r="BK65" s="244">
        <f>BK66+BK67+BK68</f>
        <v>0</v>
      </c>
    </row>
    <row r="66" spans="1:63" s="223" customFormat="1" ht="31.5" customHeight="1">
      <c r="A66" s="314" t="s">
        <v>88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224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225" t="s">
        <v>89</v>
      </c>
      <c r="BG66" s="244">
        <f>BH66+BI66+BJ66+BK66</f>
        <v>0</v>
      </c>
      <c r="BH66" s="226">
        <f aca="true" t="shared" si="6" ref="BH66:BK68">BH119+BH171+BH223+BH275</f>
        <v>0</v>
      </c>
      <c r="BI66" s="226">
        <f t="shared" si="6"/>
        <v>0</v>
      </c>
      <c r="BJ66" s="226">
        <f t="shared" si="6"/>
        <v>0</v>
      </c>
      <c r="BK66" s="226">
        <f t="shared" si="6"/>
        <v>0</v>
      </c>
    </row>
    <row r="67" spans="1:63" s="223" customFormat="1" ht="48" customHeight="1">
      <c r="A67" s="306" t="s">
        <v>90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224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225"/>
      <c r="BD67" s="225"/>
      <c r="BE67" s="225"/>
      <c r="BF67" s="225" t="s">
        <v>91</v>
      </c>
      <c r="BG67" s="244">
        <f>BH67+BI67+BJ67+BK67</f>
        <v>0</v>
      </c>
      <c r="BH67" s="226">
        <f t="shared" si="6"/>
        <v>0</v>
      </c>
      <c r="BI67" s="226">
        <f t="shared" si="6"/>
        <v>0</v>
      </c>
      <c r="BJ67" s="226">
        <f t="shared" si="6"/>
        <v>0</v>
      </c>
      <c r="BK67" s="226">
        <f t="shared" si="6"/>
        <v>0</v>
      </c>
    </row>
    <row r="68" spans="1:63" s="223" customFormat="1" ht="35.25" customHeight="1">
      <c r="A68" s="306" t="s">
        <v>92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224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7"/>
      <c r="BB68" s="307"/>
      <c r="BC68" s="225"/>
      <c r="BD68" s="225"/>
      <c r="BE68" s="225"/>
      <c r="BF68" s="225" t="s">
        <v>93</v>
      </c>
      <c r="BG68" s="244">
        <f>BH68+BI68+BJ68+BK68</f>
        <v>4803.34</v>
      </c>
      <c r="BH68" s="226">
        <f t="shared" si="6"/>
        <v>4803.34</v>
      </c>
      <c r="BI68" s="226">
        <f t="shared" si="6"/>
        <v>0</v>
      </c>
      <c r="BJ68" s="226">
        <f t="shared" si="6"/>
        <v>0</v>
      </c>
      <c r="BK68" s="226">
        <f t="shared" si="6"/>
        <v>0</v>
      </c>
    </row>
    <row r="69" spans="1:63" s="223" customFormat="1" ht="25.5" customHeight="1">
      <c r="A69" s="312" t="s">
        <v>94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233">
        <v>290</v>
      </c>
      <c r="AQ69" s="313" t="s">
        <v>21</v>
      </c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234" t="s">
        <v>21</v>
      </c>
      <c r="BG69" s="244">
        <f>BG70+BG71+BG72+BG73+BG74+BG75+BG78</f>
        <v>5763.95</v>
      </c>
      <c r="BH69" s="244">
        <f>BH70+BH71+BH72+BH73+BH74+BH75+BH76+BH77+BH78</f>
        <v>5763.95</v>
      </c>
      <c r="BI69" s="244">
        <f>BI70+BI71+BI72+BI73+BI74+BI75+BI76+BI77+BI78</f>
        <v>0</v>
      </c>
      <c r="BJ69" s="244">
        <f>BJ70+BJ71+BJ72+BJ73+BJ74+BJ75+BJ76+BJ77+BJ78</f>
        <v>0</v>
      </c>
      <c r="BK69" s="244">
        <f>BK70+BK71+BK72+BK73+BK74+BK75+BK76+BK77+BK78</f>
        <v>0</v>
      </c>
    </row>
    <row r="70" spans="1:63" s="223" customFormat="1" ht="18.75" customHeight="1">
      <c r="A70" s="306" t="s">
        <v>9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224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7"/>
      <c r="BB70" s="307"/>
      <c r="BC70" s="307"/>
      <c r="BD70" s="307"/>
      <c r="BE70" s="307"/>
      <c r="BF70" s="225"/>
      <c r="BG70" s="225"/>
      <c r="BH70" s="245"/>
      <c r="BI70" s="245"/>
      <c r="BJ70" s="245"/>
      <c r="BK70" s="246"/>
    </row>
    <row r="71" spans="1:63" s="223" customFormat="1" ht="36.75" customHeight="1">
      <c r="A71" s="306" t="s">
        <v>95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233"/>
      <c r="AQ71" s="313" t="s">
        <v>96</v>
      </c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225" t="s">
        <v>97</v>
      </c>
      <c r="BG71" s="247">
        <f aca="true" t="shared" si="7" ref="BG71:BG78">BH71+BI71+BJ71+BK71</f>
        <v>0</v>
      </c>
      <c r="BH71" s="226">
        <f aca="true" t="shared" si="8" ref="BH71:BK78">BH124+BH176+BH228+BH280</f>
        <v>0</v>
      </c>
      <c r="BI71" s="226">
        <f t="shared" si="8"/>
        <v>0</v>
      </c>
      <c r="BJ71" s="226">
        <f t="shared" si="8"/>
        <v>0</v>
      </c>
      <c r="BK71" s="226">
        <f t="shared" si="8"/>
        <v>0</v>
      </c>
    </row>
    <row r="72" spans="1:63" s="223" customFormat="1" ht="23.25" customHeight="1">
      <c r="A72" s="306" t="s">
        <v>98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233"/>
      <c r="AQ72" s="313" t="s">
        <v>96</v>
      </c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225" t="s">
        <v>97</v>
      </c>
      <c r="BG72" s="247">
        <f t="shared" si="7"/>
        <v>0</v>
      </c>
      <c r="BH72" s="226">
        <f t="shared" si="8"/>
        <v>0</v>
      </c>
      <c r="BI72" s="226">
        <f t="shared" si="8"/>
        <v>0</v>
      </c>
      <c r="BJ72" s="226">
        <f t="shared" si="8"/>
        <v>0</v>
      </c>
      <c r="BK72" s="226">
        <f t="shared" si="8"/>
        <v>0</v>
      </c>
    </row>
    <row r="73" spans="1:63" s="223" customFormat="1" ht="51.75" customHeight="1">
      <c r="A73" s="306" t="s">
        <v>99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233"/>
      <c r="AQ73" s="313" t="s">
        <v>100</v>
      </c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225" t="s">
        <v>97</v>
      </c>
      <c r="BG73" s="247">
        <f t="shared" si="7"/>
        <v>4777.5</v>
      </c>
      <c r="BH73" s="226">
        <f t="shared" si="8"/>
        <v>4777.5</v>
      </c>
      <c r="BI73" s="226">
        <f t="shared" si="8"/>
        <v>0</v>
      </c>
      <c r="BJ73" s="226">
        <f t="shared" si="8"/>
        <v>0</v>
      </c>
      <c r="BK73" s="226">
        <f t="shared" si="8"/>
        <v>0</v>
      </c>
    </row>
    <row r="74" spans="1:63" s="223" customFormat="1" ht="53.25" customHeight="1">
      <c r="A74" s="306" t="s">
        <v>101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233"/>
      <c r="AQ74" s="313" t="s">
        <v>100</v>
      </c>
      <c r="AR74" s="313"/>
      <c r="AS74" s="313"/>
      <c r="AT74" s="313"/>
      <c r="AU74" s="313"/>
      <c r="AV74" s="313"/>
      <c r="AW74" s="313"/>
      <c r="AX74" s="313"/>
      <c r="AY74" s="234"/>
      <c r="AZ74" s="234"/>
      <c r="BA74" s="234"/>
      <c r="BB74" s="234"/>
      <c r="BC74" s="234"/>
      <c r="BD74" s="234"/>
      <c r="BE74" s="234"/>
      <c r="BF74" s="225" t="s">
        <v>97</v>
      </c>
      <c r="BG74" s="247">
        <f t="shared" si="7"/>
        <v>0</v>
      </c>
      <c r="BH74" s="226">
        <f t="shared" si="8"/>
        <v>0</v>
      </c>
      <c r="BI74" s="226">
        <f t="shared" si="8"/>
        <v>0</v>
      </c>
      <c r="BJ74" s="226">
        <f t="shared" si="8"/>
        <v>0</v>
      </c>
      <c r="BK74" s="226">
        <f t="shared" si="8"/>
        <v>0</v>
      </c>
    </row>
    <row r="75" spans="1:63" s="223" customFormat="1" ht="69" customHeight="1">
      <c r="A75" s="306" t="s">
        <v>102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233"/>
      <c r="AQ75" s="313" t="s">
        <v>103</v>
      </c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225" t="s">
        <v>97</v>
      </c>
      <c r="BG75" s="247">
        <f t="shared" si="7"/>
        <v>986.45</v>
      </c>
      <c r="BH75" s="226">
        <f t="shared" si="8"/>
        <v>986.45</v>
      </c>
      <c r="BI75" s="226">
        <f t="shared" si="8"/>
        <v>0</v>
      </c>
      <c r="BJ75" s="226">
        <f t="shared" si="8"/>
        <v>0</v>
      </c>
      <c r="BK75" s="226">
        <f t="shared" si="8"/>
        <v>0</v>
      </c>
    </row>
    <row r="76" spans="1:63" s="223" customFormat="1" ht="54.75" customHeight="1">
      <c r="A76" s="306" t="s">
        <v>104</v>
      </c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224"/>
      <c r="AQ76" s="307"/>
      <c r="AR76" s="307"/>
      <c r="AS76" s="307"/>
      <c r="AT76" s="307"/>
      <c r="AU76" s="307"/>
      <c r="AV76" s="307"/>
      <c r="AW76" s="307"/>
      <c r="AX76" s="307"/>
      <c r="AY76" s="307"/>
      <c r="AZ76" s="307"/>
      <c r="BA76" s="307"/>
      <c r="BB76" s="307"/>
      <c r="BC76" s="307"/>
      <c r="BD76" s="307"/>
      <c r="BE76" s="307"/>
      <c r="BF76" s="225" t="s">
        <v>105</v>
      </c>
      <c r="BG76" s="247">
        <f t="shared" si="7"/>
        <v>0</v>
      </c>
      <c r="BH76" s="226">
        <f t="shared" si="8"/>
        <v>0</v>
      </c>
      <c r="BI76" s="226">
        <f t="shared" si="8"/>
        <v>0</v>
      </c>
      <c r="BJ76" s="226">
        <f t="shared" si="8"/>
        <v>0</v>
      </c>
      <c r="BK76" s="226">
        <f t="shared" si="8"/>
        <v>0</v>
      </c>
    </row>
    <row r="77" spans="1:63" s="223" customFormat="1" ht="65.25" customHeight="1">
      <c r="A77" s="306" t="s">
        <v>106</v>
      </c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224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225" t="s">
        <v>107</v>
      </c>
      <c r="BG77" s="247">
        <f t="shared" si="7"/>
        <v>0</v>
      </c>
      <c r="BH77" s="226">
        <f t="shared" si="8"/>
        <v>0</v>
      </c>
      <c r="BI77" s="226">
        <f t="shared" si="8"/>
        <v>0</v>
      </c>
      <c r="BJ77" s="226">
        <f t="shared" si="8"/>
        <v>0</v>
      </c>
      <c r="BK77" s="226">
        <f t="shared" si="8"/>
        <v>0</v>
      </c>
    </row>
    <row r="78" spans="1:63" s="223" customFormat="1" ht="33.75" customHeight="1">
      <c r="A78" s="306" t="s">
        <v>108</v>
      </c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224"/>
      <c r="AQ78" s="307"/>
      <c r="AR78" s="307"/>
      <c r="AS78" s="307"/>
      <c r="AT78" s="307"/>
      <c r="AU78" s="307"/>
      <c r="AV78" s="307"/>
      <c r="AW78" s="307"/>
      <c r="AX78" s="307"/>
      <c r="AY78" s="307"/>
      <c r="AZ78" s="307"/>
      <c r="BA78" s="307"/>
      <c r="BB78" s="307"/>
      <c r="BC78" s="307"/>
      <c r="BD78" s="307"/>
      <c r="BE78" s="307"/>
      <c r="BF78" s="225" t="s">
        <v>109</v>
      </c>
      <c r="BG78" s="247">
        <f t="shared" si="7"/>
        <v>0</v>
      </c>
      <c r="BH78" s="226">
        <f t="shared" si="8"/>
        <v>0</v>
      </c>
      <c r="BI78" s="226">
        <f t="shared" si="8"/>
        <v>0</v>
      </c>
      <c r="BJ78" s="226">
        <f t="shared" si="8"/>
        <v>0</v>
      </c>
      <c r="BK78" s="226">
        <f t="shared" si="8"/>
        <v>0</v>
      </c>
    </row>
    <row r="79" spans="1:63" s="223" customFormat="1" ht="42.75" customHeight="1">
      <c r="A79" s="312" t="s">
        <v>110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233">
        <v>300</v>
      </c>
      <c r="AQ79" s="313" t="s">
        <v>21</v>
      </c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234"/>
      <c r="BD79" s="234"/>
      <c r="BE79" s="234"/>
      <c r="BF79" s="234" t="s">
        <v>21</v>
      </c>
      <c r="BG79" s="244">
        <f>BG81+BG82</f>
        <v>519246.85</v>
      </c>
      <c r="BH79" s="248">
        <f>BH81+BH82</f>
        <v>497246.85</v>
      </c>
      <c r="BI79" s="248">
        <f>BI81+BI82</f>
        <v>22000</v>
      </c>
      <c r="BJ79" s="248">
        <f>BJ81+BJ82</f>
        <v>0</v>
      </c>
      <c r="BK79" s="248">
        <f>BK81+BK82</f>
        <v>0</v>
      </c>
    </row>
    <row r="80" spans="1:63" s="223" customFormat="1" ht="18.75" customHeight="1">
      <c r="A80" s="306" t="s">
        <v>111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224"/>
      <c r="AQ80" s="307"/>
      <c r="AR80" s="307"/>
      <c r="AS80" s="307"/>
      <c r="AT80" s="307"/>
      <c r="AU80" s="307"/>
      <c r="AV80" s="307"/>
      <c r="AW80" s="307"/>
      <c r="AX80" s="307"/>
      <c r="AY80" s="307"/>
      <c r="AZ80" s="307"/>
      <c r="BA80" s="307"/>
      <c r="BB80" s="307"/>
      <c r="BC80" s="225"/>
      <c r="BD80" s="225"/>
      <c r="BE80" s="225"/>
      <c r="BF80" s="225"/>
      <c r="BG80" s="226"/>
      <c r="BH80" s="226"/>
      <c r="BI80" s="226"/>
      <c r="BJ80" s="226"/>
      <c r="BK80" s="228"/>
    </row>
    <row r="81" spans="1:63" s="223" customFormat="1" ht="39" customHeight="1">
      <c r="A81" s="306" t="s">
        <v>112</v>
      </c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224"/>
      <c r="AQ81" s="307" t="s">
        <v>59</v>
      </c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  <c r="BC81" s="225"/>
      <c r="BD81" s="225"/>
      <c r="BE81" s="225"/>
      <c r="BF81" s="225" t="s">
        <v>113</v>
      </c>
      <c r="BG81" s="244">
        <f aca="true" t="shared" si="9" ref="BG81:BG89">BH81+BI81+BJ81+BK81</f>
        <v>0</v>
      </c>
      <c r="BH81" s="226">
        <f>BH134+BH186+BH238+BH290</f>
        <v>0</v>
      </c>
      <c r="BI81" s="226">
        <f>BI134+BI186+BI238+BI290</f>
        <v>0</v>
      </c>
      <c r="BJ81" s="226">
        <f>BJ134+BJ186+BJ238+BJ290</f>
        <v>0</v>
      </c>
      <c r="BK81" s="226">
        <f>BK134+BK186+BK238+BK290</f>
        <v>0</v>
      </c>
    </row>
    <row r="82" spans="1:63" s="223" customFormat="1" ht="39" customHeight="1">
      <c r="A82" s="306" t="s">
        <v>114</v>
      </c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224"/>
      <c r="AQ82" s="307" t="s">
        <v>59</v>
      </c>
      <c r="AR82" s="307"/>
      <c r="AS82" s="307"/>
      <c r="AT82" s="307"/>
      <c r="AU82" s="307"/>
      <c r="AV82" s="307"/>
      <c r="AW82" s="307"/>
      <c r="AX82" s="307"/>
      <c r="AY82" s="307"/>
      <c r="AZ82" s="307"/>
      <c r="BA82" s="307"/>
      <c r="BB82" s="307"/>
      <c r="BC82" s="225"/>
      <c r="BD82" s="225"/>
      <c r="BE82" s="225"/>
      <c r="BF82" s="225" t="s">
        <v>115</v>
      </c>
      <c r="BG82" s="244">
        <f>BH82+BI82+BJ82+BK82</f>
        <v>519246.85</v>
      </c>
      <c r="BH82" s="244">
        <f>BH83+BH84+BH85+BH86+BH87+BH88+BH89</f>
        <v>497246.85</v>
      </c>
      <c r="BI82" s="244">
        <f>BI83+BI84+BI85+BI86+BI87+BI88+BI89</f>
        <v>22000</v>
      </c>
      <c r="BJ82" s="244">
        <f>BJ83+BJ84+BJ85+BJ86+BJ87+BJ88+BJ89</f>
        <v>0</v>
      </c>
      <c r="BK82" s="244">
        <f>BK83+BK84+BK85+BK86+BK87+BK88+BK89</f>
        <v>0</v>
      </c>
    </row>
    <row r="83" spans="1:63" s="223" customFormat="1" ht="57" customHeight="1">
      <c r="A83" s="306" t="s">
        <v>116</v>
      </c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224"/>
      <c r="AQ83" s="307" t="s">
        <v>59</v>
      </c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225"/>
      <c r="BD83" s="225"/>
      <c r="BE83" s="225"/>
      <c r="BF83" s="225" t="s">
        <v>117</v>
      </c>
      <c r="BG83" s="244">
        <f t="shared" si="9"/>
        <v>594</v>
      </c>
      <c r="BH83" s="226">
        <f aca="true" t="shared" si="10" ref="BH83:BK89">BH136+BH188+BH240+BH292</f>
        <v>0</v>
      </c>
      <c r="BI83" s="226">
        <f t="shared" si="10"/>
        <v>594</v>
      </c>
      <c r="BJ83" s="226">
        <f t="shared" si="10"/>
        <v>0</v>
      </c>
      <c r="BK83" s="226">
        <f t="shared" si="10"/>
        <v>0</v>
      </c>
    </row>
    <row r="84" spans="1:63" s="223" customFormat="1" ht="55.5" customHeight="1">
      <c r="A84" s="306" t="s">
        <v>118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224"/>
      <c r="AQ84" s="307" t="s">
        <v>59</v>
      </c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307"/>
      <c r="BC84" s="225"/>
      <c r="BD84" s="225"/>
      <c r="BE84" s="225"/>
      <c r="BF84" s="225" t="s">
        <v>119</v>
      </c>
      <c r="BG84" s="244">
        <f t="shared" si="9"/>
        <v>0</v>
      </c>
      <c r="BH84" s="226">
        <f t="shared" si="10"/>
        <v>0</v>
      </c>
      <c r="BI84" s="226">
        <f t="shared" si="10"/>
        <v>0</v>
      </c>
      <c r="BJ84" s="226">
        <f t="shared" si="10"/>
        <v>0</v>
      </c>
      <c r="BK84" s="226">
        <f t="shared" si="10"/>
        <v>0</v>
      </c>
    </row>
    <row r="85" spans="1:63" s="223" customFormat="1" ht="34.5" customHeight="1">
      <c r="A85" s="306" t="s">
        <v>120</v>
      </c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224"/>
      <c r="AQ85" s="307" t="s">
        <v>59</v>
      </c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225"/>
      <c r="BD85" s="225"/>
      <c r="BE85" s="225"/>
      <c r="BF85" s="225" t="s">
        <v>121</v>
      </c>
      <c r="BG85" s="244">
        <f>BH85+BI85+BJ85+BK85</f>
        <v>297246.85</v>
      </c>
      <c r="BH85" s="226">
        <f t="shared" si="10"/>
        <v>297246.85</v>
      </c>
      <c r="BI85" s="226">
        <f t="shared" si="10"/>
        <v>0</v>
      </c>
      <c r="BJ85" s="226">
        <f t="shared" si="10"/>
        <v>0</v>
      </c>
      <c r="BK85" s="226">
        <f t="shared" si="10"/>
        <v>0</v>
      </c>
    </row>
    <row r="86" spans="1:63" s="223" customFormat="1" ht="35.25" customHeight="1">
      <c r="A86" s="306" t="s">
        <v>122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224"/>
      <c r="AQ86" s="307"/>
      <c r="AR86" s="307"/>
      <c r="AS86" s="307"/>
      <c r="AT86" s="307"/>
      <c r="AU86" s="307"/>
      <c r="AV86" s="307"/>
      <c r="AW86" s="307"/>
      <c r="AX86" s="307"/>
      <c r="AY86" s="307"/>
      <c r="AZ86" s="307"/>
      <c r="BA86" s="307"/>
      <c r="BB86" s="307"/>
      <c r="BC86" s="225"/>
      <c r="BD86" s="225"/>
      <c r="BE86" s="225"/>
      <c r="BF86" s="225" t="s">
        <v>123</v>
      </c>
      <c r="BG86" s="244">
        <f t="shared" si="9"/>
        <v>0</v>
      </c>
      <c r="BH86" s="226">
        <f t="shared" si="10"/>
        <v>0</v>
      </c>
      <c r="BI86" s="226">
        <f t="shared" si="10"/>
        <v>0</v>
      </c>
      <c r="BJ86" s="226">
        <f t="shared" si="10"/>
        <v>0</v>
      </c>
      <c r="BK86" s="226">
        <f t="shared" si="10"/>
        <v>0</v>
      </c>
    </row>
    <row r="87" spans="1:63" s="223" customFormat="1" ht="35.25" customHeight="1">
      <c r="A87" s="306" t="s">
        <v>124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224"/>
      <c r="AQ87" s="307"/>
      <c r="AR87" s="307"/>
      <c r="AS87" s="307"/>
      <c r="AT87" s="307"/>
      <c r="AU87" s="307"/>
      <c r="AV87" s="307"/>
      <c r="AW87" s="307"/>
      <c r="AX87" s="307"/>
      <c r="AY87" s="307"/>
      <c r="AZ87" s="307"/>
      <c r="BA87" s="307"/>
      <c r="BB87" s="307"/>
      <c r="BC87" s="225"/>
      <c r="BD87" s="225"/>
      <c r="BE87" s="225"/>
      <c r="BF87" s="225" t="s">
        <v>125</v>
      </c>
      <c r="BG87" s="244">
        <f t="shared" si="9"/>
        <v>0</v>
      </c>
      <c r="BH87" s="226">
        <f t="shared" si="10"/>
        <v>0</v>
      </c>
      <c r="BI87" s="226">
        <f t="shared" si="10"/>
        <v>0</v>
      </c>
      <c r="BJ87" s="226">
        <f t="shared" si="10"/>
        <v>0</v>
      </c>
      <c r="BK87" s="226">
        <f t="shared" si="10"/>
        <v>0</v>
      </c>
    </row>
    <row r="88" spans="1:63" s="223" customFormat="1" ht="34.5" customHeight="1">
      <c r="A88" s="306" t="s">
        <v>126</v>
      </c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224"/>
      <c r="AQ88" s="307"/>
      <c r="AR88" s="307"/>
      <c r="AS88" s="307"/>
      <c r="AT88" s="307"/>
      <c r="AU88" s="307"/>
      <c r="AV88" s="307"/>
      <c r="AW88" s="307"/>
      <c r="AX88" s="307"/>
      <c r="AY88" s="307"/>
      <c r="AZ88" s="307"/>
      <c r="BA88" s="307"/>
      <c r="BB88" s="307"/>
      <c r="BC88" s="225"/>
      <c r="BD88" s="225"/>
      <c r="BE88" s="225"/>
      <c r="BF88" s="225" t="s">
        <v>127</v>
      </c>
      <c r="BG88" s="244">
        <f t="shared" si="9"/>
        <v>221406</v>
      </c>
      <c r="BH88" s="226">
        <v>200000</v>
      </c>
      <c r="BI88" s="226">
        <f t="shared" si="10"/>
        <v>21406</v>
      </c>
      <c r="BJ88" s="226">
        <f t="shared" si="10"/>
        <v>0</v>
      </c>
      <c r="BK88" s="226">
        <f t="shared" si="10"/>
        <v>0</v>
      </c>
    </row>
    <row r="89" spans="1:63" s="223" customFormat="1" ht="50.25" customHeight="1">
      <c r="A89" s="306" t="s">
        <v>128</v>
      </c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224"/>
      <c r="AQ89" s="307"/>
      <c r="AR89" s="307"/>
      <c r="AS89" s="307"/>
      <c r="AT89" s="307"/>
      <c r="AU89" s="307"/>
      <c r="AV89" s="307"/>
      <c r="AW89" s="307"/>
      <c r="AX89" s="307"/>
      <c r="AY89" s="307"/>
      <c r="AZ89" s="307"/>
      <c r="BA89" s="307"/>
      <c r="BB89" s="307"/>
      <c r="BC89" s="225"/>
      <c r="BD89" s="225"/>
      <c r="BE89" s="225"/>
      <c r="BF89" s="225" t="s">
        <v>129</v>
      </c>
      <c r="BG89" s="244">
        <f t="shared" si="9"/>
        <v>0</v>
      </c>
      <c r="BH89" s="226">
        <v>0</v>
      </c>
      <c r="BI89" s="226">
        <f t="shared" si="10"/>
        <v>0</v>
      </c>
      <c r="BJ89" s="226">
        <f t="shared" si="10"/>
        <v>0</v>
      </c>
      <c r="BK89" s="226">
        <f t="shared" si="10"/>
        <v>0</v>
      </c>
    </row>
    <row r="90" spans="1:63" s="223" customFormat="1" ht="39" customHeight="1">
      <c r="A90" s="312" t="s">
        <v>130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233">
        <v>350</v>
      </c>
      <c r="AQ90" s="313" t="s">
        <v>21</v>
      </c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234"/>
      <c r="BD90" s="234"/>
      <c r="BE90" s="234"/>
      <c r="BF90" s="234" t="s">
        <v>21</v>
      </c>
      <c r="BG90" s="244">
        <f>BG92+BG93</f>
        <v>0</v>
      </c>
      <c r="BH90" s="244">
        <f>BH92+BH93</f>
        <v>0</v>
      </c>
      <c r="BI90" s="244">
        <f>BI92+BI93</f>
        <v>0</v>
      </c>
      <c r="BJ90" s="244">
        <f>BJ92+BJ93</f>
        <v>0</v>
      </c>
      <c r="BK90" s="244">
        <f>BK92+BK93</f>
        <v>0</v>
      </c>
    </row>
    <row r="91" spans="1:63" s="223" customFormat="1" ht="18.75" customHeight="1">
      <c r="A91" s="306" t="s">
        <v>9</v>
      </c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224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225"/>
      <c r="BD91" s="225"/>
      <c r="BE91" s="225"/>
      <c r="BF91" s="225"/>
      <c r="BG91" s="226"/>
      <c r="BH91" s="226"/>
      <c r="BI91" s="226"/>
      <c r="BJ91" s="226"/>
      <c r="BK91" s="226"/>
    </row>
    <row r="92" spans="1:63" s="223" customFormat="1" ht="84.75" customHeight="1">
      <c r="A92" s="306" t="s">
        <v>131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224"/>
      <c r="AQ92" s="307"/>
      <c r="AR92" s="307"/>
      <c r="AS92" s="307"/>
      <c r="AT92" s="307"/>
      <c r="AU92" s="307"/>
      <c r="AV92" s="307"/>
      <c r="AW92" s="307"/>
      <c r="AX92" s="307"/>
      <c r="AY92" s="307"/>
      <c r="AZ92" s="307"/>
      <c r="BA92" s="307"/>
      <c r="BB92" s="307"/>
      <c r="BC92" s="225"/>
      <c r="BD92" s="225"/>
      <c r="BE92" s="225"/>
      <c r="BF92" s="225" t="s">
        <v>132</v>
      </c>
      <c r="BG92" s="244">
        <f>BH92+BI92+BJ92+BK92</f>
        <v>0</v>
      </c>
      <c r="BH92" s="226">
        <f aca="true" t="shared" si="11" ref="BH92:BK93">BH145+BH197+BH249+BH301</f>
        <v>0</v>
      </c>
      <c r="BI92" s="226">
        <f t="shared" si="11"/>
        <v>0</v>
      </c>
      <c r="BJ92" s="226">
        <f t="shared" si="11"/>
        <v>0</v>
      </c>
      <c r="BK92" s="226">
        <f t="shared" si="11"/>
        <v>0</v>
      </c>
    </row>
    <row r="93" spans="1:63" s="223" customFormat="1" ht="84.75" customHeight="1">
      <c r="A93" s="306" t="s">
        <v>133</v>
      </c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224"/>
      <c r="AQ93" s="307"/>
      <c r="AR93" s="307"/>
      <c r="AS93" s="307"/>
      <c r="AT93" s="307"/>
      <c r="AU93" s="307"/>
      <c r="AV93" s="307"/>
      <c r="AW93" s="307"/>
      <c r="AX93" s="307"/>
      <c r="AY93" s="307"/>
      <c r="AZ93" s="307"/>
      <c r="BA93" s="307"/>
      <c r="BB93" s="307"/>
      <c r="BC93" s="225"/>
      <c r="BD93" s="225"/>
      <c r="BE93" s="225"/>
      <c r="BF93" s="225" t="s">
        <v>134</v>
      </c>
      <c r="BG93" s="244">
        <f>BH93+BI93+BJ93+BK93</f>
        <v>0</v>
      </c>
      <c r="BH93" s="226">
        <f t="shared" si="11"/>
        <v>0</v>
      </c>
      <c r="BI93" s="226">
        <f t="shared" si="11"/>
        <v>0</v>
      </c>
      <c r="BJ93" s="226">
        <f t="shared" si="11"/>
        <v>0</v>
      </c>
      <c r="BK93" s="226">
        <f t="shared" si="11"/>
        <v>0</v>
      </c>
    </row>
    <row r="94" spans="1:63" s="223" customFormat="1" ht="18.75" customHeight="1">
      <c r="A94" s="312" t="s">
        <v>9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224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07"/>
      <c r="BE94" s="307"/>
      <c r="BF94" s="225"/>
      <c r="BG94" s="226"/>
      <c r="BH94" s="226"/>
      <c r="BI94" s="226"/>
      <c r="BJ94" s="226"/>
      <c r="BK94" s="226"/>
    </row>
    <row r="95" spans="1:63" s="223" customFormat="1" ht="68.25" customHeight="1">
      <c r="A95" s="326" t="s">
        <v>135</v>
      </c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</row>
    <row r="96" spans="1:63" s="235" customFormat="1" ht="66" customHeight="1">
      <c r="A96" s="312" t="s">
        <v>45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23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234"/>
      <c r="BD96" s="234"/>
      <c r="BE96" s="234"/>
      <c r="BF96" s="234"/>
      <c r="BG96" s="249">
        <f>BG97+BG102+BG118+BG122+BG132+BG143</f>
        <v>10330117.899999999</v>
      </c>
      <c r="BH96" s="249">
        <f>BH97+BH102+BH118+BH122+BH132+BH143</f>
        <v>10059893.489999998</v>
      </c>
      <c r="BI96" s="249">
        <f>BI97+BI102+BI118+BI122+BI132+BI143</f>
        <v>0</v>
      </c>
      <c r="BJ96" s="249">
        <f>BJ97+BJ102+BJ118+BJ122+BJ132+BJ143</f>
        <v>0</v>
      </c>
      <c r="BK96" s="249">
        <f>BK97+BK102+BK118+BK122+BK132+BK143</f>
        <v>0</v>
      </c>
    </row>
    <row r="97" spans="1:63" s="223" customFormat="1" ht="32.25" customHeight="1">
      <c r="A97" s="312" t="s">
        <v>46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233">
        <v>210</v>
      </c>
      <c r="AQ97" s="307"/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225"/>
      <c r="BG97" s="250">
        <f>BG99+BG100+BG101</f>
        <v>8961600</v>
      </c>
      <c r="BH97" s="250">
        <f>BH99+BH100+BH101</f>
        <v>8961600</v>
      </c>
      <c r="BI97" s="250">
        <f>BI99+BI100+BI101</f>
        <v>0</v>
      </c>
      <c r="BJ97" s="250">
        <f>BJ99+BJ100+BJ101</f>
        <v>0</v>
      </c>
      <c r="BK97" s="250">
        <f>BK99+BK100+BK101</f>
        <v>0</v>
      </c>
    </row>
    <row r="98" spans="1:63" s="223" customFormat="1" ht="14.25" customHeight="1">
      <c r="A98" s="314" t="s">
        <v>47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224"/>
      <c r="AQ98" s="307"/>
      <c r="AR98" s="307"/>
      <c r="AS98" s="307"/>
      <c r="AT98" s="307"/>
      <c r="AU98" s="307"/>
      <c r="AV98" s="307"/>
      <c r="AW98" s="307"/>
      <c r="AX98" s="307"/>
      <c r="AY98" s="307"/>
      <c r="AZ98" s="307"/>
      <c r="BA98" s="307"/>
      <c r="BB98" s="307"/>
      <c r="BC98" s="307"/>
      <c r="BD98" s="307"/>
      <c r="BE98" s="307"/>
      <c r="BF98" s="225"/>
      <c r="BG98" s="226"/>
      <c r="BH98" s="226"/>
      <c r="BI98" s="226"/>
      <c r="BJ98" s="226"/>
      <c r="BK98" s="228"/>
    </row>
    <row r="99" spans="1:63" s="223" customFormat="1" ht="18.75" customHeight="1">
      <c r="A99" s="306" t="s">
        <v>48</v>
      </c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224"/>
      <c r="AQ99" s="307" t="s">
        <v>49</v>
      </c>
      <c r="AR99" s="307"/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225"/>
      <c r="BD99" s="225"/>
      <c r="BE99" s="225"/>
      <c r="BF99" s="225" t="s">
        <v>50</v>
      </c>
      <c r="BG99" s="250">
        <f>BH99+BI99+BJ99+BK99</f>
        <v>6882900</v>
      </c>
      <c r="BH99" s="226">
        <v>6882900</v>
      </c>
      <c r="BI99" s="226">
        <v>0</v>
      </c>
      <c r="BJ99" s="226">
        <v>0</v>
      </c>
      <c r="BK99" s="226">
        <v>0</v>
      </c>
    </row>
    <row r="100" spans="1:63" s="223" customFormat="1" ht="37.5" customHeight="1">
      <c r="A100" s="306" t="s">
        <v>136</v>
      </c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224"/>
      <c r="AQ100" s="307" t="s">
        <v>52</v>
      </c>
      <c r="AR100" s="307"/>
      <c r="AS100" s="307"/>
      <c r="AT100" s="307"/>
      <c r="AU100" s="307"/>
      <c r="AV100" s="307"/>
      <c r="AW100" s="307"/>
      <c r="AX100" s="307"/>
      <c r="AY100" s="307"/>
      <c r="AZ100" s="307"/>
      <c r="BA100" s="307"/>
      <c r="BB100" s="307"/>
      <c r="BC100" s="225"/>
      <c r="BD100" s="225"/>
      <c r="BE100" s="225"/>
      <c r="BF100" s="225" t="s">
        <v>53</v>
      </c>
      <c r="BG100" s="250">
        <f>BH100+BI100+BJ100+BK100</f>
        <v>0</v>
      </c>
      <c r="BH100" s="226">
        <v>0</v>
      </c>
      <c r="BI100" s="226">
        <v>0</v>
      </c>
      <c r="BJ100" s="226">
        <v>0</v>
      </c>
      <c r="BK100" s="226">
        <v>0</v>
      </c>
    </row>
    <row r="101" spans="1:63" s="223" customFormat="1" ht="25.5" customHeight="1">
      <c r="A101" s="306" t="s">
        <v>54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224"/>
      <c r="AQ101" s="307" t="s">
        <v>55</v>
      </c>
      <c r="AR101" s="307"/>
      <c r="AS101" s="307"/>
      <c r="AT101" s="307"/>
      <c r="AU101" s="307"/>
      <c r="AV101" s="307"/>
      <c r="AW101" s="307"/>
      <c r="AX101" s="307"/>
      <c r="AY101" s="307"/>
      <c r="AZ101" s="307"/>
      <c r="BA101" s="307"/>
      <c r="BB101" s="307"/>
      <c r="BC101" s="225"/>
      <c r="BD101" s="225"/>
      <c r="BE101" s="225"/>
      <c r="BF101" s="225" t="s">
        <v>56</v>
      </c>
      <c r="BG101" s="250">
        <f>BH101+BI101+BJ101+BK101</f>
        <v>2078700</v>
      </c>
      <c r="BH101" s="226">
        <v>2078700</v>
      </c>
      <c r="BI101" s="226">
        <v>0</v>
      </c>
      <c r="BJ101" s="226">
        <v>0</v>
      </c>
      <c r="BK101" s="226">
        <v>0</v>
      </c>
    </row>
    <row r="102" spans="1:63" s="223" customFormat="1" ht="23.25" customHeight="1">
      <c r="A102" s="312" t="s">
        <v>57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233">
        <v>220</v>
      </c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07"/>
      <c r="BE102" s="307"/>
      <c r="BF102" s="225"/>
      <c r="BG102" s="250">
        <f>BG104+BG105+BG106+BG112+BG113+BG114+BG115+BG116+BG117</f>
        <v>817501.79</v>
      </c>
      <c r="BH102" s="250">
        <f>BH104+BH105+BH106+BH112+BH113+BH114+BH115+BH116+BH117</f>
        <v>817501.79</v>
      </c>
      <c r="BI102" s="250">
        <f>BI104+BI105+BI106+BI112+BI113+BI114+BI115+BI116+BI117</f>
        <v>0</v>
      </c>
      <c r="BJ102" s="250">
        <f>BJ104+BJ105+BJ106+BJ112+BJ113+BJ114+BJ115+BJ116+BJ117</f>
        <v>0</v>
      </c>
      <c r="BK102" s="250">
        <f>BK104+BK105+BK106+BK112+BK113+BK114+BK115+BK116+BK117</f>
        <v>0</v>
      </c>
    </row>
    <row r="103" spans="1:63" s="223" customFormat="1" ht="15" customHeight="1">
      <c r="A103" s="314" t="s">
        <v>9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224"/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/>
      <c r="BE103" s="307"/>
      <c r="BF103" s="225"/>
      <c r="BG103" s="226"/>
      <c r="BH103" s="226"/>
      <c r="BI103" s="226"/>
      <c r="BJ103" s="226"/>
      <c r="BK103" s="228"/>
    </row>
    <row r="104" spans="1:63" s="223" customFormat="1" ht="18.75" customHeight="1">
      <c r="A104" s="306" t="s">
        <v>58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224"/>
      <c r="AQ104" s="307" t="s">
        <v>59</v>
      </c>
      <c r="AR104" s="307"/>
      <c r="AS104" s="307"/>
      <c r="AT104" s="307"/>
      <c r="AU104" s="307"/>
      <c r="AV104" s="307"/>
      <c r="AW104" s="307"/>
      <c r="AX104" s="307"/>
      <c r="AY104" s="307"/>
      <c r="AZ104" s="307"/>
      <c r="BA104" s="307"/>
      <c r="BB104" s="307"/>
      <c r="BC104" s="225"/>
      <c r="BD104" s="225"/>
      <c r="BE104" s="225"/>
      <c r="BF104" s="225" t="s">
        <v>60</v>
      </c>
      <c r="BG104" s="250">
        <f aca="true" t="shared" si="12" ref="BG104:BG117">BH104+BI104+BJ104+BK104</f>
        <v>111819</v>
      </c>
      <c r="BH104" s="226">
        <v>111819</v>
      </c>
      <c r="BI104" s="226">
        <v>0</v>
      </c>
      <c r="BJ104" s="226">
        <v>0</v>
      </c>
      <c r="BK104" s="228">
        <v>0</v>
      </c>
    </row>
    <row r="105" spans="1:63" s="223" customFormat="1" ht="18.75" customHeight="1">
      <c r="A105" s="306" t="s">
        <v>61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224"/>
      <c r="AQ105" s="307" t="s">
        <v>59</v>
      </c>
      <c r="AR105" s="307"/>
      <c r="AS105" s="307"/>
      <c r="AT105" s="307"/>
      <c r="AU105" s="307"/>
      <c r="AV105" s="307"/>
      <c r="AW105" s="307"/>
      <c r="AX105" s="307"/>
      <c r="AY105" s="307"/>
      <c r="AZ105" s="307"/>
      <c r="BA105" s="307"/>
      <c r="BB105" s="307"/>
      <c r="BC105" s="225"/>
      <c r="BD105" s="225"/>
      <c r="BE105" s="225"/>
      <c r="BF105" s="225" t="s">
        <v>62</v>
      </c>
      <c r="BG105" s="250">
        <f t="shared" si="12"/>
        <v>0</v>
      </c>
      <c r="BH105" s="226">
        <v>0</v>
      </c>
      <c r="BI105" s="226">
        <v>0</v>
      </c>
      <c r="BJ105" s="226">
        <v>0</v>
      </c>
      <c r="BK105" s="228">
        <v>0</v>
      </c>
    </row>
    <row r="106" spans="1:63" s="223" customFormat="1" ht="18.75" customHeight="1">
      <c r="A106" s="306" t="s">
        <v>63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  <c r="AO106" s="306"/>
      <c r="AP106" s="224"/>
      <c r="AQ106" s="307" t="s">
        <v>59</v>
      </c>
      <c r="AR106" s="307"/>
      <c r="AS106" s="307"/>
      <c r="AT106" s="307"/>
      <c r="AU106" s="307"/>
      <c r="AV106" s="307"/>
      <c r="AW106" s="307"/>
      <c r="AX106" s="307"/>
      <c r="AY106" s="307"/>
      <c r="AZ106" s="307"/>
      <c r="BA106" s="307"/>
      <c r="BB106" s="307"/>
      <c r="BC106" s="225"/>
      <c r="BD106" s="225"/>
      <c r="BE106" s="225"/>
      <c r="BF106" s="225" t="s">
        <v>64</v>
      </c>
      <c r="BG106" s="250">
        <f t="shared" si="12"/>
        <v>542156.43</v>
      </c>
      <c r="BH106" s="251">
        <f>BH107+BH108+BH109+BH110+BH111</f>
        <v>542156.43</v>
      </c>
      <c r="BI106" s="251">
        <f>BI107+BI108+BI109+BI110+BI111</f>
        <v>0</v>
      </c>
      <c r="BJ106" s="251">
        <f>BJ107+BJ108+BJ109+BJ110+BJ111</f>
        <v>0</v>
      </c>
      <c r="BK106" s="251">
        <f>BK107+BK108+BK109+BK110+BK111</f>
        <v>0</v>
      </c>
    </row>
    <row r="107" spans="1:63" s="223" customFormat="1" ht="34.5" customHeight="1">
      <c r="A107" s="306" t="s">
        <v>65</v>
      </c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/>
      <c r="AN107" s="306"/>
      <c r="AO107" s="306"/>
      <c r="AP107" s="224"/>
      <c r="AQ107" s="307" t="s">
        <v>59</v>
      </c>
      <c r="AR107" s="307"/>
      <c r="AS107" s="307"/>
      <c r="AT107" s="307"/>
      <c r="AU107" s="307"/>
      <c r="AV107" s="307"/>
      <c r="AW107" s="307"/>
      <c r="AX107" s="307"/>
      <c r="AY107" s="307"/>
      <c r="AZ107" s="307"/>
      <c r="BA107" s="307"/>
      <c r="BB107" s="307"/>
      <c r="BC107" s="225"/>
      <c r="BD107" s="225"/>
      <c r="BE107" s="225"/>
      <c r="BF107" s="225" t="s">
        <v>66</v>
      </c>
      <c r="BG107" s="250">
        <f t="shared" si="12"/>
        <v>204260.73</v>
      </c>
      <c r="BH107" s="226">
        <v>204260.73</v>
      </c>
      <c r="BI107" s="226">
        <v>0</v>
      </c>
      <c r="BJ107" s="226">
        <v>0</v>
      </c>
      <c r="BK107" s="228">
        <v>0</v>
      </c>
    </row>
    <row r="108" spans="1:63" s="223" customFormat="1" ht="22.5" customHeight="1">
      <c r="A108" s="306" t="s">
        <v>67</v>
      </c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306"/>
      <c r="AO108" s="306"/>
      <c r="AP108" s="224"/>
      <c r="AQ108" s="307" t="s">
        <v>59</v>
      </c>
      <c r="AR108" s="307"/>
      <c r="AS108" s="307"/>
      <c r="AT108" s="307"/>
      <c r="AU108" s="307"/>
      <c r="AV108" s="307"/>
      <c r="AW108" s="307"/>
      <c r="AX108" s="307"/>
      <c r="AY108" s="307"/>
      <c r="AZ108" s="307"/>
      <c r="BA108" s="307"/>
      <c r="BB108" s="307"/>
      <c r="BC108" s="225"/>
      <c r="BD108" s="225"/>
      <c r="BE108" s="225"/>
      <c r="BF108" s="225" t="s">
        <v>68</v>
      </c>
      <c r="BG108" s="250">
        <f t="shared" si="12"/>
        <v>0</v>
      </c>
      <c r="BH108" s="226">
        <v>0</v>
      </c>
      <c r="BI108" s="226">
        <v>0</v>
      </c>
      <c r="BJ108" s="226">
        <v>0</v>
      </c>
      <c r="BK108" s="228">
        <v>0</v>
      </c>
    </row>
    <row r="109" spans="1:63" s="223" customFormat="1" ht="40.5" customHeight="1">
      <c r="A109" s="306" t="s">
        <v>69</v>
      </c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6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224"/>
      <c r="AQ109" s="307" t="s">
        <v>59</v>
      </c>
      <c r="AR109" s="307"/>
      <c r="AS109" s="307"/>
      <c r="AT109" s="307"/>
      <c r="AU109" s="307"/>
      <c r="AV109" s="307"/>
      <c r="AW109" s="307"/>
      <c r="AX109" s="307"/>
      <c r="AY109" s="307"/>
      <c r="AZ109" s="307"/>
      <c r="BA109" s="307"/>
      <c r="BB109" s="307"/>
      <c r="BC109" s="225"/>
      <c r="BD109" s="225"/>
      <c r="BE109" s="225"/>
      <c r="BF109" s="225" t="s">
        <v>70</v>
      </c>
      <c r="BG109" s="250">
        <f t="shared" si="12"/>
        <v>227259.96</v>
      </c>
      <c r="BH109" s="226">
        <v>227259.96</v>
      </c>
      <c r="BI109" s="226">
        <v>0</v>
      </c>
      <c r="BJ109" s="226">
        <v>0</v>
      </c>
      <c r="BK109" s="228">
        <v>0</v>
      </c>
    </row>
    <row r="110" spans="1:63" s="223" customFormat="1" ht="38.25" customHeight="1">
      <c r="A110" s="306" t="s">
        <v>71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224"/>
      <c r="AQ110" s="307" t="s">
        <v>59</v>
      </c>
      <c r="AR110" s="307"/>
      <c r="AS110" s="307"/>
      <c r="AT110" s="307"/>
      <c r="AU110" s="307"/>
      <c r="AV110" s="307"/>
      <c r="AW110" s="307"/>
      <c r="AX110" s="307"/>
      <c r="AY110" s="307"/>
      <c r="AZ110" s="307"/>
      <c r="BA110" s="307"/>
      <c r="BB110" s="307"/>
      <c r="BC110" s="225"/>
      <c r="BD110" s="225"/>
      <c r="BE110" s="225"/>
      <c r="BF110" s="225" t="s">
        <v>72</v>
      </c>
      <c r="BG110" s="250">
        <f t="shared" si="12"/>
        <v>89599.06</v>
      </c>
      <c r="BH110" s="226">
        <v>89599.06</v>
      </c>
      <c r="BI110" s="226">
        <v>0</v>
      </c>
      <c r="BJ110" s="226">
        <v>0</v>
      </c>
      <c r="BK110" s="228">
        <v>0</v>
      </c>
    </row>
    <row r="111" spans="1:63" s="223" customFormat="1" ht="23.25" customHeight="1">
      <c r="A111" s="306" t="s">
        <v>73</v>
      </c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  <c r="AC111" s="306"/>
      <c r="AD111" s="306"/>
      <c r="AE111" s="306"/>
      <c r="AF111" s="306"/>
      <c r="AG111" s="306"/>
      <c r="AH111" s="306"/>
      <c r="AI111" s="306"/>
      <c r="AJ111" s="306"/>
      <c r="AK111" s="306"/>
      <c r="AL111" s="306"/>
      <c r="AM111" s="306"/>
      <c r="AN111" s="306"/>
      <c r="AO111" s="306"/>
      <c r="AP111" s="224"/>
      <c r="AQ111" s="307" t="s">
        <v>59</v>
      </c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225"/>
      <c r="BD111" s="225"/>
      <c r="BE111" s="225"/>
      <c r="BF111" s="225" t="s">
        <v>74</v>
      </c>
      <c r="BG111" s="250">
        <f t="shared" si="12"/>
        <v>21036.68</v>
      </c>
      <c r="BH111" s="226">
        <v>21036.68</v>
      </c>
      <c r="BI111" s="226">
        <v>0</v>
      </c>
      <c r="BJ111" s="226">
        <v>0</v>
      </c>
      <c r="BK111" s="228">
        <v>0</v>
      </c>
    </row>
    <row r="112" spans="1:63" s="223" customFormat="1" ht="67.5" customHeight="1">
      <c r="A112" s="306" t="s">
        <v>75</v>
      </c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224"/>
      <c r="AQ112" s="307" t="s">
        <v>59</v>
      </c>
      <c r="AR112" s="307"/>
      <c r="AS112" s="307"/>
      <c r="AT112" s="307"/>
      <c r="AU112" s="307"/>
      <c r="AV112" s="307"/>
      <c r="AW112" s="307"/>
      <c r="AX112" s="307"/>
      <c r="AY112" s="307"/>
      <c r="AZ112" s="307"/>
      <c r="BA112" s="307"/>
      <c r="BB112" s="307"/>
      <c r="BC112" s="225"/>
      <c r="BD112" s="225"/>
      <c r="BE112" s="225"/>
      <c r="BF112" s="225" t="s">
        <v>76</v>
      </c>
      <c r="BG112" s="250">
        <f t="shared" si="12"/>
        <v>0</v>
      </c>
      <c r="BH112" s="226">
        <v>0</v>
      </c>
      <c r="BI112" s="226">
        <v>0</v>
      </c>
      <c r="BJ112" s="226">
        <v>0</v>
      </c>
      <c r="BK112" s="228">
        <v>0</v>
      </c>
    </row>
    <row r="113" spans="1:63" s="223" customFormat="1" ht="38.25" customHeight="1">
      <c r="A113" s="306" t="s">
        <v>77</v>
      </c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224"/>
      <c r="AQ113" s="307" t="s">
        <v>59</v>
      </c>
      <c r="AR113" s="307"/>
      <c r="AS113" s="307"/>
      <c r="AT113" s="307"/>
      <c r="AU113" s="307"/>
      <c r="AV113" s="307"/>
      <c r="AW113" s="307"/>
      <c r="AX113" s="307"/>
      <c r="AY113" s="307"/>
      <c r="AZ113" s="307"/>
      <c r="BA113" s="307"/>
      <c r="BB113" s="307"/>
      <c r="BC113" s="225"/>
      <c r="BD113" s="225"/>
      <c r="BE113" s="225"/>
      <c r="BF113" s="225" t="s">
        <v>78</v>
      </c>
      <c r="BG113" s="250">
        <f t="shared" si="12"/>
        <v>50261</v>
      </c>
      <c r="BH113" s="226">
        <v>50261</v>
      </c>
      <c r="BI113" s="226">
        <v>0</v>
      </c>
      <c r="BJ113" s="226">
        <v>0</v>
      </c>
      <c r="BK113" s="228">
        <v>0</v>
      </c>
    </row>
    <row r="114" spans="1:63" s="223" customFormat="1" ht="24.75" customHeight="1">
      <c r="A114" s="306" t="s">
        <v>79</v>
      </c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224"/>
      <c r="AQ114" s="307" t="s">
        <v>59</v>
      </c>
      <c r="AR114" s="307"/>
      <c r="AS114" s="307"/>
      <c r="AT114" s="307"/>
      <c r="AU114" s="307"/>
      <c r="AV114" s="307"/>
      <c r="AW114" s="307"/>
      <c r="AX114" s="307"/>
      <c r="AY114" s="307"/>
      <c r="AZ114" s="307"/>
      <c r="BA114" s="307"/>
      <c r="BB114" s="307"/>
      <c r="BC114" s="225"/>
      <c r="BD114" s="225"/>
      <c r="BE114" s="225"/>
      <c r="BF114" s="225" t="s">
        <v>80</v>
      </c>
      <c r="BG114" s="250">
        <f t="shared" si="12"/>
        <v>102429.17</v>
      </c>
      <c r="BH114" s="226">
        <v>102429.17</v>
      </c>
      <c r="BI114" s="226">
        <v>0</v>
      </c>
      <c r="BJ114" s="226">
        <v>0</v>
      </c>
      <c r="BK114" s="228">
        <v>0</v>
      </c>
    </row>
    <row r="115" spans="1:63" s="223" customFormat="1" ht="24.75" customHeight="1">
      <c r="A115" s="306" t="s">
        <v>81</v>
      </c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224"/>
      <c r="AQ115" s="307" t="s">
        <v>59</v>
      </c>
      <c r="AR115" s="307"/>
      <c r="AS115" s="307"/>
      <c r="AT115" s="307"/>
      <c r="AU115" s="307"/>
      <c r="AV115" s="307"/>
      <c r="AW115" s="307"/>
      <c r="AX115" s="307"/>
      <c r="AY115" s="307"/>
      <c r="AZ115" s="307"/>
      <c r="BA115" s="307"/>
      <c r="BB115" s="307"/>
      <c r="BC115" s="225"/>
      <c r="BD115" s="225"/>
      <c r="BE115" s="225"/>
      <c r="BF115" s="225" t="s">
        <v>82</v>
      </c>
      <c r="BG115" s="250">
        <f t="shared" si="12"/>
        <v>10836.19</v>
      </c>
      <c r="BH115" s="226">
        <v>10836.19</v>
      </c>
      <c r="BI115" s="226">
        <v>0</v>
      </c>
      <c r="BJ115" s="226">
        <v>0</v>
      </c>
      <c r="BK115" s="228">
        <v>0</v>
      </c>
    </row>
    <row r="116" spans="1:63" s="223" customFormat="1" ht="36" customHeight="1">
      <c r="A116" s="306" t="s">
        <v>83</v>
      </c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6"/>
      <c r="AJ116" s="306"/>
      <c r="AK116" s="306"/>
      <c r="AL116" s="306"/>
      <c r="AM116" s="306"/>
      <c r="AN116" s="306"/>
      <c r="AO116" s="306"/>
      <c r="AP116" s="224"/>
      <c r="AQ116" s="307" t="s">
        <v>59</v>
      </c>
      <c r="AR116" s="307"/>
      <c r="AS116" s="307"/>
      <c r="AT116" s="307"/>
      <c r="AU116" s="307"/>
      <c r="AV116" s="307"/>
      <c r="AW116" s="307"/>
      <c r="AX116" s="307"/>
      <c r="AY116" s="307"/>
      <c r="AZ116" s="307"/>
      <c r="BA116" s="307"/>
      <c r="BB116" s="307"/>
      <c r="BC116" s="225"/>
      <c r="BD116" s="225"/>
      <c r="BE116" s="225"/>
      <c r="BF116" s="225" t="s">
        <v>84</v>
      </c>
      <c r="BG116" s="250">
        <f t="shared" si="12"/>
        <v>0</v>
      </c>
      <c r="BH116" s="226">
        <v>0</v>
      </c>
      <c r="BI116" s="226">
        <v>0</v>
      </c>
      <c r="BJ116" s="226">
        <v>0</v>
      </c>
      <c r="BK116" s="228">
        <v>0</v>
      </c>
    </row>
    <row r="117" spans="1:63" s="223" customFormat="1" ht="67.5" customHeight="1">
      <c r="A117" s="306" t="s">
        <v>85</v>
      </c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306"/>
      <c r="AL117" s="306"/>
      <c r="AM117" s="306"/>
      <c r="AN117" s="306"/>
      <c r="AO117" s="306"/>
      <c r="AP117" s="224"/>
      <c r="AQ117" s="307" t="s">
        <v>59</v>
      </c>
      <c r="AR117" s="307"/>
      <c r="AS117" s="307"/>
      <c r="AT117" s="307"/>
      <c r="AU117" s="307"/>
      <c r="AV117" s="307"/>
      <c r="AW117" s="307"/>
      <c r="AX117" s="307"/>
      <c r="AY117" s="307"/>
      <c r="AZ117" s="307"/>
      <c r="BA117" s="307"/>
      <c r="BB117" s="307"/>
      <c r="BC117" s="225"/>
      <c r="BD117" s="225"/>
      <c r="BE117" s="225"/>
      <c r="BF117" s="225" t="s">
        <v>86</v>
      </c>
      <c r="BG117" s="250">
        <f t="shared" si="12"/>
        <v>0</v>
      </c>
      <c r="BH117" s="226">
        <v>0</v>
      </c>
      <c r="BI117" s="226">
        <v>0</v>
      </c>
      <c r="BJ117" s="226">
        <v>0</v>
      </c>
      <c r="BK117" s="252">
        <v>0</v>
      </c>
    </row>
    <row r="118" spans="1:63" s="223" customFormat="1" ht="22.5" customHeight="1">
      <c r="A118" s="312" t="s">
        <v>87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233">
        <v>260</v>
      </c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225"/>
      <c r="BG118" s="250">
        <f>BG119+BG120+BG121</f>
        <v>4803.34</v>
      </c>
      <c r="BH118" s="250">
        <f>BH119+BH120+BH121</f>
        <v>4803.34</v>
      </c>
      <c r="BI118" s="250">
        <f>BI119+BI120+BI121</f>
        <v>0</v>
      </c>
      <c r="BJ118" s="250">
        <f>BJ119+BJ120+BJ121</f>
        <v>0</v>
      </c>
      <c r="BK118" s="250">
        <f>BK119+BK120+BK121</f>
        <v>0</v>
      </c>
    </row>
    <row r="119" spans="1:63" s="223" customFormat="1" ht="31.5" customHeight="1">
      <c r="A119" s="314" t="s">
        <v>88</v>
      </c>
      <c r="B119" s="314"/>
      <c r="C119" s="314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4"/>
      <c r="AP119" s="224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  <c r="BE119" s="307"/>
      <c r="BF119" s="225" t="s">
        <v>89</v>
      </c>
      <c r="BG119" s="250">
        <f>BH119+BI119+BJ119+BK119</f>
        <v>0</v>
      </c>
      <c r="BH119" s="226">
        <v>0</v>
      </c>
      <c r="BI119" s="226">
        <v>0</v>
      </c>
      <c r="BJ119" s="226">
        <v>0</v>
      </c>
      <c r="BK119" s="252">
        <v>0</v>
      </c>
    </row>
    <row r="120" spans="1:63" s="223" customFormat="1" ht="48" customHeight="1">
      <c r="A120" s="306" t="s">
        <v>90</v>
      </c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  <c r="AJ120" s="306"/>
      <c r="AK120" s="306"/>
      <c r="AL120" s="306"/>
      <c r="AM120" s="306"/>
      <c r="AN120" s="306"/>
      <c r="AO120" s="306"/>
      <c r="AP120" s="224"/>
      <c r="AQ120" s="307"/>
      <c r="AR120" s="307"/>
      <c r="AS120" s="307"/>
      <c r="AT120" s="307"/>
      <c r="AU120" s="307"/>
      <c r="AV120" s="307"/>
      <c r="AW120" s="307"/>
      <c r="AX120" s="307"/>
      <c r="AY120" s="307"/>
      <c r="AZ120" s="307"/>
      <c r="BA120" s="307"/>
      <c r="BB120" s="307"/>
      <c r="BC120" s="225"/>
      <c r="BD120" s="225"/>
      <c r="BE120" s="225"/>
      <c r="BF120" s="225" t="s">
        <v>91</v>
      </c>
      <c r="BG120" s="250">
        <f>BH120+BI120+BJ120+BK120</f>
        <v>0</v>
      </c>
      <c r="BH120" s="226">
        <v>0</v>
      </c>
      <c r="BI120" s="226">
        <v>0</v>
      </c>
      <c r="BJ120" s="226">
        <v>0</v>
      </c>
      <c r="BK120" s="252">
        <v>0</v>
      </c>
    </row>
    <row r="121" spans="1:63" s="223" customFormat="1" ht="35.25" customHeight="1">
      <c r="A121" s="306" t="s">
        <v>92</v>
      </c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06"/>
      <c r="AM121" s="306"/>
      <c r="AN121" s="306"/>
      <c r="AO121" s="306"/>
      <c r="AP121" s="224"/>
      <c r="AQ121" s="307"/>
      <c r="AR121" s="307"/>
      <c r="AS121" s="307"/>
      <c r="AT121" s="307"/>
      <c r="AU121" s="307"/>
      <c r="AV121" s="307"/>
      <c r="AW121" s="307"/>
      <c r="AX121" s="307"/>
      <c r="AY121" s="307"/>
      <c r="AZ121" s="307"/>
      <c r="BA121" s="307"/>
      <c r="BB121" s="307"/>
      <c r="BC121" s="225"/>
      <c r="BD121" s="225"/>
      <c r="BE121" s="225"/>
      <c r="BF121" s="225" t="s">
        <v>93</v>
      </c>
      <c r="BG121" s="250">
        <f>BH121+BI121+BJ121+BK121</f>
        <v>4803.34</v>
      </c>
      <c r="BH121" s="226">
        <v>4803.34</v>
      </c>
      <c r="BI121" s="226">
        <v>0</v>
      </c>
      <c r="BJ121" s="226">
        <v>0</v>
      </c>
      <c r="BK121" s="252">
        <v>0</v>
      </c>
    </row>
    <row r="122" spans="1:63" s="223" customFormat="1" ht="25.5" customHeight="1">
      <c r="A122" s="312" t="s">
        <v>94</v>
      </c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233">
        <v>290</v>
      </c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7"/>
      <c r="BB122" s="307"/>
      <c r="BC122" s="307"/>
      <c r="BD122" s="307"/>
      <c r="BE122" s="307"/>
      <c r="BF122" s="225"/>
      <c r="BG122" s="250">
        <f>BG124+BG125+BG126+BG127+BG128+BG129+BG130+BG131</f>
        <v>5763.95</v>
      </c>
      <c r="BH122" s="250">
        <f>BH124+BH125+BH126+BH127+BH128+BH129+BH130+BH131</f>
        <v>5763.95</v>
      </c>
      <c r="BI122" s="250">
        <f>BI124+BI125+BI126+BI127+BI128+BI129+BI130+BI131</f>
        <v>0</v>
      </c>
      <c r="BJ122" s="250">
        <f>BJ124+BJ125+BJ126+BJ127+BJ128+BJ129+BJ130+BJ131</f>
        <v>0</v>
      </c>
      <c r="BK122" s="250">
        <f>BK124+BK125+BK126+BK127+BK128+BK129+BK130+BK131</f>
        <v>0</v>
      </c>
    </row>
    <row r="123" spans="1:63" s="223" customFormat="1" ht="18.75" customHeight="1">
      <c r="A123" s="306" t="s">
        <v>9</v>
      </c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224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225"/>
      <c r="BG123" s="250"/>
      <c r="BH123" s="226"/>
      <c r="BI123" s="226"/>
      <c r="BJ123" s="226"/>
      <c r="BK123" s="246"/>
    </row>
    <row r="124" spans="1:63" s="223" customFormat="1" ht="36.75" customHeight="1">
      <c r="A124" s="306" t="s">
        <v>95</v>
      </c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233"/>
      <c r="AQ124" s="313" t="s">
        <v>96</v>
      </c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225" t="s">
        <v>97</v>
      </c>
      <c r="BG124" s="250">
        <f aca="true" t="shared" si="13" ref="BG124:BG131">BH124+BI124+BJ124+BK124</f>
        <v>0</v>
      </c>
      <c r="BH124" s="226">
        <v>0</v>
      </c>
      <c r="BI124" s="226">
        <v>0</v>
      </c>
      <c r="BJ124" s="253">
        <v>0</v>
      </c>
      <c r="BK124" s="253">
        <v>0</v>
      </c>
    </row>
    <row r="125" spans="1:63" s="223" customFormat="1" ht="23.25" customHeight="1">
      <c r="A125" s="306" t="s">
        <v>98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233"/>
      <c r="AQ125" s="313" t="s">
        <v>96</v>
      </c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225" t="s">
        <v>97</v>
      </c>
      <c r="BG125" s="250">
        <f t="shared" si="13"/>
        <v>0</v>
      </c>
      <c r="BH125" s="226">
        <v>0</v>
      </c>
      <c r="BI125" s="226">
        <v>0</v>
      </c>
      <c r="BJ125" s="253">
        <v>0</v>
      </c>
      <c r="BK125" s="253">
        <v>0</v>
      </c>
    </row>
    <row r="126" spans="1:63" s="223" customFormat="1" ht="51.75" customHeight="1">
      <c r="A126" s="306" t="s">
        <v>99</v>
      </c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233"/>
      <c r="AQ126" s="313" t="s">
        <v>100</v>
      </c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225" t="s">
        <v>97</v>
      </c>
      <c r="BG126" s="250">
        <f t="shared" si="13"/>
        <v>4777.5</v>
      </c>
      <c r="BH126" s="226">
        <v>4777.5</v>
      </c>
      <c r="BI126" s="226">
        <v>0</v>
      </c>
      <c r="BJ126" s="253">
        <v>0</v>
      </c>
      <c r="BK126" s="253">
        <v>0</v>
      </c>
    </row>
    <row r="127" spans="1:63" s="223" customFormat="1" ht="45.75" customHeight="1">
      <c r="A127" s="306" t="s">
        <v>101</v>
      </c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I127" s="306"/>
      <c r="AJ127" s="306"/>
      <c r="AK127" s="306"/>
      <c r="AL127" s="306"/>
      <c r="AM127" s="306"/>
      <c r="AN127" s="306"/>
      <c r="AO127" s="306"/>
      <c r="AP127" s="233"/>
      <c r="AQ127" s="313" t="s">
        <v>100</v>
      </c>
      <c r="AR127" s="313"/>
      <c r="AS127" s="313"/>
      <c r="AT127" s="313"/>
      <c r="AU127" s="313"/>
      <c r="AV127" s="313"/>
      <c r="AW127" s="313"/>
      <c r="AX127" s="313"/>
      <c r="AY127" s="234"/>
      <c r="AZ127" s="234"/>
      <c r="BA127" s="234"/>
      <c r="BB127" s="234"/>
      <c r="BC127" s="234"/>
      <c r="BD127" s="234"/>
      <c r="BE127" s="234"/>
      <c r="BF127" s="225" t="s">
        <v>97</v>
      </c>
      <c r="BG127" s="250">
        <f t="shared" si="13"/>
        <v>0</v>
      </c>
      <c r="BH127" s="226">
        <v>0</v>
      </c>
      <c r="BI127" s="226">
        <v>0</v>
      </c>
      <c r="BJ127" s="253">
        <v>0</v>
      </c>
      <c r="BK127" s="253">
        <v>0</v>
      </c>
    </row>
    <row r="128" spans="1:63" s="223" customFormat="1" ht="69" customHeight="1">
      <c r="A128" s="306" t="s">
        <v>102</v>
      </c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/>
      <c r="AI128" s="306"/>
      <c r="AJ128" s="306"/>
      <c r="AK128" s="306"/>
      <c r="AL128" s="306"/>
      <c r="AM128" s="306"/>
      <c r="AN128" s="306"/>
      <c r="AO128" s="306"/>
      <c r="AP128" s="233"/>
      <c r="AQ128" s="313" t="s">
        <v>103</v>
      </c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/>
      <c r="BE128" s="313"/>
      <c r="BF128" s="225" t="s">
        <v>97</v>
      </c>
      <c r="BG128" s="250">
        <f t="shared" si="13"/>
        <v>986.45</v>
      </c>
      <c r="BH128" s="226">
        <v>986.45</v>
      </c>
      <c r="BI128" s="226">
        <v>0</v>
      </c>
      <c r="BJ128" s="253">
        <v>0</v>
      </c>
      <c r="BK128" s="253">
        <v>0</v>
      </c>
    </row>
    <row r="129" spans="1:63" s="223" customFormat="1" ht="54.75" customHeight="1">
      <c r="A129" s="306" t="s">
        <v>104</v>
      </c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224"/>
      <c r="AQ129" s="307"/>
      <c r="AR129" s="307"/>
      <c r="AS129" s="307"/>
      <c r="AT129" s="307"/>
      <c r="AU129" s="307"/>
      <c r="AV129" s="307"/>
      <c r="AW129" s="307"/>
      <c r="AX129" s="307"/>
      <c r="AY129" s="307"/>
      <c r="AZ129" s="307"/>
      <c r="BA129" s="307"/>
      <c r="BB129" s="307"/>
      <c r="BC129" s="307"/>
      <c r="BD129" s="307"/>
      <c r="BE129" s="307"/>
      <c r="BF129" s="225" t="s">
        <v>105</v>
      </c>
      <c r="BG129" s="250">
        <f t="shared" si="13"/>
        <v>0</v>
      </c>
      <c r="BH129" s="226">
        <v>0</v>
      </c>
      <c r="BI129" s="226">
        <v>0</v>
      </c>
      <c r="BJ129" s="253">
        <v>0</v>
      </c>
      <c r="BK129" s="253">
        <v>0</v>
      </c>
    </row>
    <row r="130" spans="1:63" s="223" customFormat="1" ht="65.25" customHeight="1">
      <c r="A130" s="306" t="s">
        <v>106</v>
      </c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224"/>
      <c r="AQ130" s="307"/>
      <c r="AR130" s="307"/>
      <c r="AS130" s="307"/>
      <c r="AT130" s="307"/>
      <c r="AU130" s="307"/>
      <c r="AV130" s="307"/>
      <c r="AW130" s="307"/>
      <c r="AX130" s="307"/>
      <c r="AY130" s="307"/>
      <c r="AZ130" s="307"/>
      <c r="BA130" s="307"/>
      <c r="BB130" s="307"/>
      <c r="BC130" s="307"/>
      <c r="BD130" s="307"/>
      <c r="BE130" s="307"/>
      <c r="BF130" s="225" t="s">
        <v>107</v>
      </c>
      <c r="BG130" s="250">
        <f t="shared" si="13"/>
        <v>0</v>
      </c>
      <c r="BH130" s="226">
        <v>0</v>
      </c>
      <c r="BI130" s="226">
        <v>0</v>
      </c>
      <c r="BJ130" s="253">
        <v>0</v>
      </c>
      <c r="BK130" s="253">
        <v>0</v>
      </c>
    </row>
    <row r="131" spans="1:63" s="223" customFormat="1" ht="33.75" customHeight="1">
      <c r="A131" s="306" t="s">
        <v>108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224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07"/>
      <c r="BB131" s="307"/>
      <c r="BC131" s="307"/>
      <c r="BD131" s="307"/>
      <c r="BE131" s="307"/>
      <c r="BF131" s="225" t="s">
        <v>109</v>
      </c>
      <c r="BG131" s="250">
        <f t="shared" si="13"/>
        <v>0</v>
      </c>
      <c r="BH131" s="226">
        <v>0</v>
      </c>
      <c r="BI131" s="226">
        <v>0</v>
      </c>
      <c r="BJ131" s="253">
        <v>0</v>
      </c>
      <c r="BK131" s="253">
        <v>0</v>
      </c>
    </row>
    <row r="132" spans="1:63" s="223" customFormat="1" ht="42.75" customHeight="1">
      <c r="A132" s="312" t="s">
        <v>110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/>
      <c r="AO132" s="312"/>
      <c r="AP132" s="233">
        <v>300</v>
      </c>
      <c r="AQ132" s="313" t="s">
        <v>21</v>
      </c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234"/>
      <c r="BD132" s="234"/>
      <c r="BE132" s="234"/>
      <c r="BF132" s="234" t="s">
        <v>21</v>
      </c>
      <c r="BG132" s="250">
        <f>BG134+BG135+BG136+BG137+BG138+BG139+BG140+BG141+BG142</f>
        <v>540448.82</v>
      </c>
      <c r="BH132" s="250">
        <f>BH134+BH135</f>
        <v>270224.41</v>
      </c>
      <c r="BI132" s="250">
        <f>BI134+BI135</f>
        <v>0</v>
      </c>
      <c r="BJ132" s="250">
        <f>BJ134+BJ135</f>
        <v>0</v>
      </c>
      <c r="BK132" s="250">
        <f>BK134+BK135</f>
        <v>0</v>
      </c>
    </row>
    <row r="133" spans="1:63" s="223" customFormat="1" ht="18.75" customHeight="1">
      <c r="A133" s="306" t="s">
        <v>111</v>
      </c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224"/>
      <c r="AQ133" s="307"/>
      <c r="AR133" s="307"/>
      <c r="AS133" s="307"/>
      <c r="AT133" s="307"/>
      <c r="AU133" s="307"/>
      <c r="AV133" s="307"/>
      <c r="AW133" s="307"/>
      <c r="AX133" s="307"/>
      <c r="AY133" s="307"/>
      <c r="AZ133" s="307"/>
      <c r="BA133" s="307"/>
      <c r="BB133" s="307"/>
      <c r="BC133" s="225"/>
      <c r="BD133" s="225"/>
      <c r="BE133" s="225"/>
      <c r="BF133" s="225"/>
      <c r="BG133" s="250"/>
      <c r="BH133" s="226"/>
      <c r="BI133" s="226"/>
      <c r="BJ133" s="226"/>
      <c r="BK133" s="228"/>
    </row>
    <row r="134" spans="1:63" s="223" customFormat="1" ht="33" customHeight="1">
      <c r="A134" s="306" t="s">
        <v>112</v>
      </c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224"/>
      <c r="AQ134" s="307" t="s">
        <v>59</v>
      </c>
      <c r="AR134" s="307"/>
      <c r="AS134" s="307"/>
      <c r="AT134" s="307"/>
      <c r="AU134" s="307"/>
      <c r="AV134" s="307"/>
      <c r="AW134" s="307"/>
      <c r="AX134" s="307"/>
      <c r="AY134" s="307"/>
      <c r="AZ134" s="307"/>
      <c r="BA134" s="307"/>
      <c r="BB134" s="307"/>
      <c r="BC134" s="225"/>
      <c r="BD134" s="225"/>
      <c r="BE134" s="225"/>
      <c r="BF134" s="225" t="s">
        <v>113</v>
      </c>
      <c r="BG134" s="250">
        <f aca="true" t="shared" si="14" ref="BG134:BG142">BH134+BI134+BJ134+BK134</f>
        <v>0</v>
      </c>
      <c r="BH134" s="226">
        <v>0</v>
      </c>
      <c r="BI134" s="226">
        <v>0</v>
      </c>
      <c r="BJ134" s="226">
        <v>0</v>
      </c>
      <c r="BK134" s="226">
        <v>0</v>
      </c>
    </row>
    <row r="135" spans="1:63" s="223" customFormat="1" ht="32.25" customHeight="1">
      <c r="A135" s="306" t="s">
        <v>114</v>
      </c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224"/>
      <c r="AQ135" s="307" t="s">
        <v>59</v>
      </c>
      <c r="AR135" s="307"/>
      <c r="AS135" s="307"/>
      <c r="AT135" s="307"/>
      <c r="AU135" s="307"/>
      <c r="AV135" s="307"/>
      <c r="AW135" s="307"/>
      <c r="AX135" s="307"/>
      <c r="AY135" s="307"/>
      <c r="AZ135" s="307"/>
      <c r="BA135" s="307"/>
      <c r="BB135" s="307"/>
      <c r="BC135" s="225"/>
      <c r="BD135" s="225"/>
      <c r="BE135" s="225"/>
      <c r="BF135" s="225" t="s">
        <v>115</v>
      </c>
      <c r="BG135" s="250">
        <f t="shared" si="14"/>
        <v>270224.41</v>
      </c>
      <c r="BH135" s="250">
        <f>BH136+BH137+BH138+BH139+BH140+BH141+BH142</f>
        <v>270224.41</v>
      </c>
      <c r="BI135" s="250">
        <f>BI136+BI137+BI138+BI139+BI140+BI141+BI142</f>
        <v>0</v>
      </c>
      <c r="BJ135" s="250">
        <f>BJ136+BJ137+BJ138+BJ139+BJ140+BJ141+BJ142</f>
        <v>0</v>
      </c>
      <c r="BK135" s="250">
        <f>BK136+BK137+BK138+BK139+BK140+BK141+BK142</f>
        <v>0</v>
      </c>
    </row>
    <row r="136" spans="1:63" s="223" customFormat="1" ht="49.5" customHeight="1">
      <c r="A136" s="306" t="s">
        <v>116</v>
      </c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224"/>
      <c r="AQ136" s="307" t="s">
        <v>59</v>
      </c>
      <c r="AR136" s="307"/>
      <c r="AS136" s="307"/>
      <c r="AT136" s="307"/>
      <c r="AU136" s="307"/>
      <c r="AV136" s="307"/>
      <c r="AW136" s="307"/>
      <c r="AX136" s="307"/>
      <c r="AY136" s="307"/>
      <c r="AZ136" s="307"/>
      <c r="BA136" s="307"/>
      <c r="BB136" s="307"/>
      <c r="BC136" s="225"/>
      <c r="BD136" s="225"/>
      <c r="BE136" s="225"/>
      <c r="BF136" s="225" t="s">
        <v>117</v>
      </c>
      <c r="BG136" s="250">
        <f t="shared" si="14"/>
        <v>0</v>
      </c>
      <c r="BH136" s="226">
        <v>0</v>
      </c>
      <c r="BI136" s="226">
        <v>0</v>
      </c>
      <c r="BJ136" s="226">
        <v>0</v>
      </c>
      <c r="BK136" s="226">
        <v>0</v>
      </c>
    </row>
    <row r="137" spans="1:63" s="223" customFormat="1" ht="55.5" customHeight="1">
      <c r="A137" s="306" t="s">
        <v>118</v>
      </c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224"/>
      <c r="AQ137" s="307" t="s">
        <v>59</v>
      </c>
      <c r="AR137" s="307"/>
      <c r="AS137" s="307"/>
      <c r="AT137" s="307"/>
      <c r="AU137" s="307"/>
      <c r="AV137" s="307"/>
      <c r="AW137" s="307"/>
      <c r="AX137" s="307"/>
      <c r="AY137" s="307"/>
      <c r="AZ137" s="307"/>
      <c r="BA137" s="307"/>
      <c r="BB137" s="307"/>
      <c r="BC137" s="225"/>
      <c r="BD137" s="225"/>
      <c r="BE137" s="225"/>
      <c r="BF137" s="225" t="s">
        <v>119</v>
      </c>
      <c r="BG137" s="250">
        <f t="shared" si="14"/>
        <v>0</v>
      </c>
      <c r="BH137" s="226">
        <v>0</v>
      </c>
      <c r="BI137" s="226">
        <v>0</v>
      </c>
      <c r="BJ137" s="226">
        <v>0</v>
      </c>
      <c r="BK137" s="226">
        <v>0</v>
      </c>
    </row>
    <row r="138" spans="1:63" s="223" customFormat="1" ht="34.5" customHeight="1">
      <c r="A138" s="306" t="s">
        <v>120</v>
      </c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224"/>
      <c r="AQ138" s="307" t="s">
        <v>59</v>
      </c>
      <c r="AR138" s="307"/>
      <c r="AS138" s="307"/>
      <c r="AT138" s="307"/>
      <c r="AU138" s="307"/>
      <c r="AV138" s="307"/>
      <c r="AW138" s="307"/>
      <c r="AX138" s="307"/>
      <c r="AY138" s="307"/>
      <c r="AZ138" s="307"/>
      <c r="BA138" s="307"/>
      <c r="BB138" s="307"/>
      <c r="BC138" s="225"/>
      <c r="BD138" s="225"/>
      <c r="BE138" s="225"/>
      <c r="BF138" s="225" t="s">
        <v>121</v>
      </c>
      <c r="BG138" s="250">
        <f t="shared" si="14"/>
        <v>270224.41</v>
      </c>
      <c r="BH138" s="226">
        <v>270224.41</v>
      </c>
      <c r="BI138" s="226">
        <v>0</v>
      </c>
      <c r="BJ138" s="226">
        <v>0</v>
      </c>
      <c r="BK138" s="226">
        <v>0</v>
      </c>
    </row>
    <row r="139" spans="1:63" s="223" customFormat="1" ht="35.25" customHeight="1">
      <c r="A139" s="306" t="s">
        <v>122</v>
      </c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I139" s="306"/>
      <c r="AJ139" s="306"/>
      <c r="AK139" s="306"/>
      <c r="AL139" s="306"/>
      <c r="AM139" s="306"/>
      <c r="AN139" s="306"/>
      <c r="AO139" s="306"/>
      <c r="AP139" s="224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225"/>
      <c r="BD139" s="225"/>
      <c r="BE139" s="225"/>
      <c r="BF139" s="225" t="s">
        <v>123</v>
      </c>
      <c r="BG139" s="250">
        <f t="shared" si="14"/>
        <v>0</v>
      </c>
      <c r="BH139" s="226">
        <v>0</v>
      </c>
      <c r="BI139" s="226">
        <v>0</v>
      </c>
      <c r="BJ139" s="226">
        <v>0</v>
      </c>
      <c r="BK139" s="226">
        <v>0</v>
      </c>
    </row>
    <row r="140" spans="1:63" s="223" customFormat="1" ht="35.25" customHeight="1">
      <c r="A140" s="306" t="s">
        <v>124</v>
      </c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I140" s="306"/>
      <c r="AJ140" s="306"/>
      <c r="AK140" s="306"/>
      <c r="AL140" s="306"/>
      <c r="AM140" s="306"/>
      <c r="AN140" s="306"/>
      <c r="AO140" s="306"/>
      <c r="AP140" s="224"/>
      <c r="AQ140" s="307"/>
      <c r="AR140" s="307"/>
      <c r="AS140" s="307"/>
      <c r="AT140" s="307"/>
      <c r="AU140" s="307"/>
      <c r="AV140" s="307"/>
      <c r="AW140" s="307"/>
      <c r="AX140" s="307"/>
      <c r="AY140" s="307"/>
      <c r="AZ140" s="307"/>
      <c r="BA140" s="307"/>
      <c r="BB140" s="307"/>
      <c r="BC140" s="225"/>
      <c r="BD140" s="225"/>
      <c r="BE140" s="225"/>
      <c r="BF140" s="225" t="s">
        <v>125</v>
      </c>
      <c r="BG140" s="250">
        <f t="shared" si="14"/>
        <v>0</v>
      </c>
      <c r="BH140" s="226">
        <v>0</v>
      </c>
      <c r="BI140" s="226">
        <v>0</v>
      </c>
      <c r="BJ140" s="226">
        <v>0</v>
      </c>
      <c r="BK140" s="226">
        <v>0</v>
      </c>
    </row>
    <row r="141" spans="1:63" s="223" customFormat="1" ht="34.5" customHeight="1">
      <c r="A141" s="306" t="s">
        <v>126</v>
      </c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224"/>
      <c r="AQ141" s="307"/>
      <c r="AR141" s="307"/>
      <c r="AS141" s="307"/>
      <c r="AT141" s="307"/>
      <c r="AU141" s="307"/>
      <c r="AV141" s="307"/>
      <c r="AW141" s="307"/>
      <c r="AX141" s="307"/>
      <c r="AY141" s="307"/>
      <c r="AZ141" s="307"/>
      <c r="BA141" s="307"/>
      <c r="BB141" s="307"/>
      <c r="BC141" s="225"/>
      <c r="BD141" s="225"/>
      <c r="BE141" s="225"/>
      <c r="BF141" s="225" t="s">
        <v>127</v>
      </c>
      <c r="BG141" s="250">
        <f t="shared" si="14"/>
        <v>0</v>
      </c>
      <c r="BH141" s="226">
        <v>0</v>
      </c>
      <c r="BI141" s="226">
        <v>0</v>
      </c>
      <c r="BJ141" s="226">
        <v>0</v>
      </c>
      <c r="BK141" s="226">
        <v>0</v>
      </c>
    </row>
    <row r="142" spans="1:63" s="223" customFormat="1" ht="50.25" customHeight="1">
      <c r="A142" s="306" t="s">
        <v>376</v>
      </c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224"/>
      <c r="AQ142" s="307"/>
      <c r="AR142" s="307"/>
      <c r="AS142" s="307"/>
      <c r="AT142" s="307"/>
      <c r="AU142" s="307"/>
      <c r="AV142" s="307"/>
      <c r="AW142" s="307"/>
      <c r="AX142" s="307"/>
      <c r="AY142" s="307"/>
      <c r="AZ142" s="307"/>
      <c r="BA142" s="307"/>
      <c r="BB142" s="307"/>
      <c r="BC142" s="225"/>
      <c r="BD142" s="225"/>
      <c r="BE142" s="225"/>
      <c r="BF142" s="225" t="s">
        <v>129</v>
      </c>
      <c r="BG142" s="250">
        <f t="shared" si="14"/>
        <v>0</v>
      </c>
      <c r="BH142" s="226">
        <v>0</v>
      </c>
      <c r="BI142" s="226">
        <v>0</v>
      </c>
      <c r="BJ142" s="226">
        <v>0</v>
      </c>
      <c r="BK142" s="226">
        <v>0</v>
      </c>
    </row>
    <row r="143" spans="1:63" s="223" customFormat="1" ht="39" customHeight="1">
      <c r="A143" s="312" t="s">
        <v>130</v>
      </c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2"/>
      <c r="AN143" s="312"/>
      <c r="AO143" s="312"/>
      <c r="AP143" s="233">
        <v>350</v>
      </c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225"/>
      <c r="BD143" s="225"/>
      <c r="BE143" s="225"/>
      <c r="BF143" s="225"/>
      <c r="BG143" s="250">
        <f>BG145+BG146</f>
        <v>0</v>
      </c>
      <c r="BH143" s="250">
        <f>BH145+BH146</f>
        <v>0</v>
      </c>
      <c r="BI143" s="250">
        <f>BI145+BI146</f>
        <v>0</v>
      </c>
      <c r="BJ143" s="250">
        <f>BJ145+BJ146</f>
        <v>0</v>
      </c>
      <c r="BK143" s="250">
        <f>BK145+BK146</f>
        <v>0</v>
      </c>
    </row>
    <row r="144" spans="1:63" s="223" customFormat="1" ht="18.75" customHeight="1">
      <c r="A144" s="306" t="s">
        <v>9</v>
      </c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224"/>
      <c r="AQ144" s="307"/>
      <c r="AR144" s="307"/>
      <c r="AS144" s="307"/>
      <c r="AT144" s="307"/>
      <c r="AU144" s="307"/>
      <c r="AV144" s="307"/>
      <c r="AW144" s="307"/>
      <c r="AX144" s="307"/>
      <c r="AY144" s="307"/>
      <c r="AZ144" s="307"/>
      <c r="BA144" s="307"/>
      <c r="BB144" s="307"/>
      <c r="BC144" s="225"/>
      <c r="BD144" s="225"/>
      <c r="BE144" s="225"/>
      <c r="BF144" s="225"/>
      <c r="BG144" s="250"/>
      <c r="BH144" s="226"/>
      <c r="BI144" s="226"/>
      <c r="BJ144" s="226"/>
      <c r="BK144" s="226"/>
    </row>
    <row r="145" spans="1:63" s="223" customFormat="1" ht="81.75" customHeight="1">
      <c r="A145" s="306" t="s">
        <v>139</v>
      </c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  <c r="AI145" s="306"/>
      <c r="AJ145" s="306"/>
      <c r="AK145" s="306"/>
      <c r="AL145" s="306"/>
      <c r="AM145" s="306"/>
      <c r="AN145" s="306"/>
      <c r="AO145" s="306"/>
      <c r="AP145" s="224"/>
      <c r="AQ145" s="307"/>
      <c r="AR145" s="307"/>
      <c r="AS145" s="307"/>
      <c r="AT145" s="307"/>
      <c r="AU145" s="307"/>
      <c r="AV145" s="307"/>
      <c r="AW145" s="307"/>
      <c r="AX145" s="307"/>
      <c r="AY145" s="307"/>
      <c r="AZ145" s="307"/>
      <c r="BA145" s="307"/>
      <c r="BB145" s="307"/>
      <c r="BC145" s="225"/>
      <c r="BD145" s="225"/>
      <c r="BE145" s="225"/>
      <c r="BF145" s="225" t="s">
        <v>132</v>
      </c>
      <c r="BG145" s="250">
        <f>BH145+BI145+BJ145+BK145</f>
        <v>0</v>
      </c>
      <c r="BH145" s="226">
        <v>0</v>
      </c>
      <c r="BI145" s="226">
        <v>0</v>
      </c>
      <c r="BJ145" s="226">
        <v>0</v>
      </c>
      <c r="BK145" s="226">
        <v>0</v>
      </c>
    </row>
    <row r="146" spans="1:63" s="223" customFormat="1" ht="78" customHeight="1">
      <c r="A146" s="306" t="s">
        <v>140</v>
      </c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224"/>
      <c r="AQ146" s="307"/>
      <c r="AR146" s="307"/>
      <c r="AS146" s="307"/>
      <c r="AT146" s="307"/>
      <c r="AU146" s="307"/>
      <c r="AV146" s="307"/>
      <c r="AW146" s="307"/>
      <c r="AX146" s="307"/>
      <c r="AY146" s="307"/>
      <c r="AZ146" s="307"/>
      <c r="BA146" s="307"/>
      <c r="BB146" s="307"/>
      <c r="BC146" s="225"/>
      <c r="BD146" s="225"/>
      <c r="BE146" s="225"/>
      <c r="BF146" s="225" t="s">
        <v>134</v>
      </c>
      <c r="BG146" s="250">
        <f>BH146+BI146+BJ146+BK146</f>
        <v>0</v>
      </c>
      <c r="BH146" s="226">
        <v>0</v>
      </c>
      <c r="BI146" s="226">
        <v>0</v>
      </c>
      <c r="BJ146" s="226">
        <v>0</v>
      </c>
      <c r="BK146" s="226">
        <v>0</v>
      </c>
    </row>
    <row r="147" spans="1:63" s="223" customFormat="1" ht="58.5" customHeight="1">
      <c r="A147" s="325" t="s">
        <v>141</v>
      </c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5"/>
      <c r="AS147" s="325"/>
      <c r="AT147" s="325"/>
      <c r="AU147" s="325"/>
      <c r="AV147" s="325"/>
      <c r="AW147" s="325"/>
      <c r="AX147" s="325"/>
      <c r="AY147" s="325"/>
      <c r="AZ147" s="325"/>
      <c r="BA147" s="325"/>
      <c r="BB147" s="325"/>
      <c r="BC147" s="325"/>
      <c r="BD147" s="325"/>
      <c r="BE147" s="325"/>
      <c r="BF147" s="325"/>
      <c r="BG147" s="325"/>
      <c r="BH147" s="325"/>
      <c r="BI147" s="325"/>
      <c r="BJ147" s="325"/>
      <c r="BK147" s="325"/>
    </row>
    <row r="148" spans="1:63" s="235" customFormat="1" ht="66" customHeight="1">
      <c r="A148" s="312" t="s">
        <v>45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/>
      <c r="AO148" s="312"/>
      <c r="AP148" s="23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234"/>
      <c r="BD148" s="234"/>
      <c r="BE148" s="234"/>
      <c r="BF148" s="234"/>
      <c r="BG148" s="249">
        <f>BG149+BG154+BG170+BG174+BG184+BG195</f>
        <v>57347753.260000005</v>
      </c>
      <c r="BH148" s="249">
        <f>BH149+BH154+BH170+BH174+BH184+BH195</f>
        <v>57320730.82</v>
      </c>
      <c r="BI148" s="249">
        <f>BI149+BI154+BI170+BI174+BI184+BI195</f>
        <v>0</v>
      </c>
      <c r="BJ148" s="249">
        <f>BJ149+BJ154+BJ170+BJ174+BJ184+BJ195</f>
        <v>0</v>
      </c>
      <c r="BK148" s="249">
        <f>BK149+BK154+BK170+BK174+BK184+BK195</f>
        <v>0</v>
      </c>
    </row>
    <row r="149" spans="1:63" s="223" customFormat="1" ht="32.25" customHeight="1">
      <c r="A149" s="312" t="s">
        <v>46</v>
      </c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2"/>
      <c r="AN149" s="312"/>
      <c r="AO149" s="312"/>
      <c r="AP149" s="233">
        <v>210</v>
      </c>
      <c r="AQ149" s="307"/>
      <c r="AR149" s="307"/>
      <c r="AS149" s="307"/>
      <c r="AT149" s="307"/>
      <c r="AU149" s="307"/>
      <c r="AV149" s="307"/>
      <c r="AW149" s="307"/>
      <c r="AX149" s="307"/>
      <c r="AY149" s="307"/>
      <c r="AZ149" s="307"/>
      <c r="BA149" s="307"/>
      <c r="BB149" s="307"/>
      <c r="BC149" s="307"/>
      <c r="BD149" s="307"/>
      <c r="BE149" s="307"/>
      <c r="BF149" s="225"/>
      <c r="BG149" s="254">
        <f>BG151+BG152+BG153</f>
        <v>56736105.82</v>
      </c>
      <c r="BH149" s="254">
        <f>BH151+BH152+BH153</f>
        <v>56736105.82</v>
      </c>
      <c r="BI149" s="254">
        <f>BI151+BI152+BI153</f>
        <v>0</v>
      </c>
      <c r="BJ149" s="254">
        <f>BJ151+BJ152+BJ153</f>
        <v>0</v>
      </c>
      <c r="BK149" s="254">
        <f>BK151+BK152+BK153</f>
        <v>0</v>
      </c>
    </row>
    <row r="150" spans="1:63" s="223" customFormat="1" ht="14.25" customHeight="1">
      <c r="A150" s="314" t="s">
        <v>47</v>
      </c>
      <c r="B150" s="314"/>
      <c r="C150" s="314"/>
      <c r="D150" s="314"/>
      <c r="E150" s="314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/>
      <c r="AO150" s="314"/>
      <c r="AP150" s="224"/>
      <c r="AQ150" s="307"/>
      <c r="AR150" s="307"/>
      <c r="AS150" s="307"/>
      <c r="AT150" s="307"/>
      <c r="AU150" s="307"/>
      <c r="AV150" s="307"/>
      <c r="AW150" s="307"/>
      <c r="AX150" s="307"/>
      <c r="AY150" s="307"/>
      <c r="AZ150" s="307"/>
      <c r="BA150" s="307"/>
      <c r="BB150" s="307"/>
      <c r="BC150" s="307"/>
      <c r="BD150" s="307"/>
      <c r="BE150" s="307"/>
      <c r="BF150" s="225"/>
      <c r="BG150" s="226"/>
      <c r="BH150" s="226"/>
      <c r="BI150" s="226"/>
      <c r="BJ150" s="226"/>
      <c r="BK150" s="228"/>
    </row>
    <row r="151" spans="1:63" s="223" customFormat="1" ht="18.75" customHeight="1">
      <c r="A151" s="306" t="s">
        <v>48</v>
      </c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06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224"/>
      <c r="AQ151" s="307" t="s">
        <v>49</v>
      </c>
      <c r="AR151" s="307"/>
      <c r="AS151" s="307"/>
      <c r="AT151" s="307"/>
      <c r="AU151" s="307"/>
      <c r="AV151" s="307"/>
      <c r="AW151" s="307"/>
      <c r="AX151" s="307"/>
      <c r="AY151" s="307"/>
      <c r="AZ151" s="307"/>
      <c r="BA151" s="307"/>
      <c r="BB151" s="307"/>
      <c r="BC151" s="225"/>
      <c r="BD151" s="225"/>
      <c r="BE151" s="225"/>
      <c r="BF151" s="225" t="s">
        <v>50</v>
      </c>
      <c r="BG151" s="254">
        <f>BH151+BI151+BJ151+BK151</f>
        <v>43590305.82</v>
      </c>
      <c r="BH151" s="226">
        <v>43590305.82</v>
      </c>
      <c r="BI151" s="226">
        <v>0</v>
      </c>
      <c r="BJ151" s="226">
        <v>0</v>
      </c>
      <c r="BK151" s="226">
        <v>0</v>
      </c>
    </row>
    <row r="152" spans="1:63" s="223" customFormat="1" ht="37.5" customHeight="1">
      <c r="A152" s="306" t="s">
        <v>136</v>
      </c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6"/>
      <c r="AM152" s="306"/>
      <c r="AN152" s="306"/>
      <c r="AO152" s="306"/>
      <c r="AP152" s="224"/>
      <c r="AQ152" s="307" t="s">
        <v>52</v>
      </c>
      <c r="AR152" s="307"/>
      <c r="AS152" s="307"/>
      <c r="AT152" s="307"/>
      <c r="AU152" s="307"/>
      <c r="AV152" s="307"/>
      <c r="AW152" s="307"/>
      <c r="AX152" s="307"/>
      <c r="AY152" s="307"/>
      <c r="AZ152" s="307"/>
      <c r="BA152" s="307"/>
      <c r="BB152" s="307"/>
      <c r="BC152" s="225"/>
      <c r="BD152" s="225"/>
      <c r="BE152" s="225"/>
      <c r="BF152" s="225" t="s">
        <v>53</v>
      </c>
      <c r="BG152" s="254">
        <f>BH152+BI152+BJ152+BK152</f>
        <v>0</v>
      </c>
      <c r="BH152" s="226"/>
      <c r="BI152" s="226">
        <v>0</v>
      </c>
      <c r="BJ152" s="226">
        <v>0</v>
      </c>
      <c r="BK152" s="226">
        <v>0</v>
      </c>
    </row>
    <row r="153" spans="1:63" s="223" customFormat="1" ht="25.5" customHeight="1">
      <c r="A153" s="306" t="s">
        <v>54</v>
      </c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306"/>
      <c r="AK153" s="306"/>
      <c r="AL153" s="306"/>
      <c r="AM153" s="306"/>
      <c r="AN153" s="306"/>
      <c r="AO153" s="306"/>
      <c r="AP153" s="224"/>
      <c r="AQ153" s="307" t="s">
        <v>55</v>
      </c>
      <c r="AR153" s="307"/>
      <c r="AS153" s="307"/>
      <c r="AT153" s="307"/>
      <c r="AU153" s="307"/>
      <c r="AV153" s="307"/>
      <c r="AW153" s="307"/>
      <c r="AX153" s="307"/>
      <c r="AY153" s="307"/>
      <c r="AZ153" s="307"/>
      <c r="BA153" s="307"/>
      <c r="BB153" s="307"/>
      <c r="BC153" s="225"/>
      <c r="BD153" s="225"/>
      <c r="BE153" s="225"/>
      <c r="BF153" s="225" t="s">
        <v>56</v>
      </c>
      <c r="BG153" s="254">
        <f>BH153+BI153+BJ153+BK153</f>
        <v>13145800</v>
      </c>
      <c r="BH153" s="226">
        <v>13145800</v>
      </c>
      <c r="BI153" s="226">
        <v>0</v>
      </c>
      <c r="BJ153" s="226">
        <v>0</v>
      </c>
      <c r="BK153" s="226">
        <v>0</v>
      </c>
    </row>
    <row r="154" spans="1:63" s="223" customFormat="1" ht="23.25" customHeight="1">
      <c r="A154" s="312" t="s">
        <v>57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2"/>
      <c r="AO154" s="312"/>
      <c r="AP154" s="233">
        <v>220</v>
      </c>
      <c r="AQ154" s="307"/>
      <c r="AR154" s="307"/>
      <c r="AS154" s="307"/>
      <c r="AT154" s="307"/>
      <c r="AU154" s="307"/>
      <c r="AV154" s="307"/>
      <c r="AW154" s="307"/>
      <c r="AX154" s="307"/>
      <c r="AY154" s="307"/>
      <c r="AZ154" s="307"/>
      <c r="BA154" s="307"/>
      <c r="BB154" s="307"/>
      <c r="BC154" s="307"/>
      <c r="BD154" s="307"/>
      <c r="BE154" s="307"/>
      <c r="BF154" s="225"/>
      <c r="BG154" s="254">
        <f>BG156+BG157+BG158+BG164+BG165+BG166+BG167+BG168+BG169</f>
        <v>557602.5599999999</v>
      </c>
      <c r="BH154" s="254">
        <f>BH156+BH157+BH158+BH164+BH165+BH166+BH167+BH168+BH169</f>
        <v>557602.5599999999</v>
      </c>
      <c r="BI154" s="254">
        <f>BI156+BI157+BI158+BI164+BI165+BI166+BI167+BI168+BI169</f>
        <v>0</v>
      </c>
      <c r="BJ154" s="254">
        <f>BJ156+BJ157+BJ158+BJ164+BJ165+BJ166+BJ167+BJ168+BJ169</f>
        <v>0</v>
      </c>
      <c r="BK154" s="254">
        <f>BK156+BK157+BK158+BK164+BK165+BK166+BK167+BK168+BK169</f>
        <v>0</v>
      </c>
    </row>
    <row r="155" spans="1:63" s="223" customFormat="1" ht="15" customHeight="1">
      <c r="A155" s="314" t="s">
        <v>9</v>
      </c>
      <c r="B155" s="314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/>
      <c r="AO155" s="314"/>
      <c r="AP155" s="224"/>
      <c r="AQ155" s="307"/>
      <c r="AR155" s="307"/>
      <c r="AS155" s="307"/>
      <c r="AT155" s="307"/>
      <c r="AU155" s="307"/>
      <c r="AV155" s="307"/>
      <c r="AW155" s="307"/>
      <c r="AX155" s="307"/>
      <c r="AY155" s="307"/>
      <c r="AZ155" s="307"/>
      <c r="BA155" s="307"/>
      <c r="BB155" s="307"/>
      <c r="BC155" s="307"/>
      <c r="BD155" s="307"/>
      <c r="BE155" s="307"/>
      <c r="BF155" s="225"/>
      <c r="BG155" s="226"/>
      <c r="BH155" s="226"/>
      <c r="BI155" s="226"/>
      <c r="BJ155" s="226"/>
      <c r="BK155" s="228"/>
    </row>
    <row r="156" spans="1:63" s="223" customFormat="1" ht="18.75" customHeight="1">
      <c r="A156" s="306" t="s">
        <v>58</v>
      </c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06"/>
      <c r="AC156" s="306"/>
      <c r="AD156" s="306"/>
      <c r="AE156" s="306"/>
      <c r="AF156" s="306"/>
      <c r="AG156" s="306"/>
      <c r="AH156" s="306"/>
      <c r="AI156" s="306"/>
      <c r="AJ156" s="306"/>
      <c r="AK156" s="306"/>
      <c r="AL156" s="306"/>
      <c r="AM156" s="306"/>
      <c r="AN156" s="306"/>
      <c r="AO156" s="306"/>
      <c r="AP156" s="224"/>
      <c r="AQ156" s="307" t="s">
        <v>59</v>
      </c>
      <c r="AR156" s="307"/>
      <c r="AS156" s="307"/>
      <c r="AT156" s="307"/>
      <c r="AU156" s="307"/>
      <c r="AV156" s="307"/>
      <c r="AW156" s="307"/>
      <c r="AX156" s="307"/>
      <c r="AY156" s="307"/>
      <c r="AZ156" s="307"/>
      <c r="BA156" s="307"/>
      <c r="BB156" s="307"/>
      <c r="BC156" s="225"/>
      <c r="BD156" s="225"/>
      <c r="BE156" s="225"/>
      <c r="BF156" s="225" t="s">
        <v>60</v>
      </c>
      <c r="BG156" s="254">
        <f aca="true" t="shared" si="15" ref="BG156:BG169">BH156+BI156+BJ156+BK156</f>
        <v>37273</v>
      </c>
      <c r="BH156" s="226">
        <v>37273</v>
      </c>
      <c r="BI156" s="226">
        <v>0</v>
      </c>
      <c r="BJ156" s="226">
        <v>0</v>
      </c>
      <c r="BK156" s="228">
        <v>0</v>
      </c>
    </row>
    <row r="157" spans="1:63" s="223" customFormat="1" ht="18.75" customHeight="1">
      <c r="A157" s="306" t="s">
        <v>61</v>
      </c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6"/>
      <c r="AN157" s="306"/>
      <c r="AO157" s="306"/>
      <c r="AP157" s="224"/>
      <c r="AQ157" s="307" t="s">
        <v>59</v>
      </c>
      <c r="AR157" s="307"/>
      <c r="AS157" s="307"/>
      <c r="AT157" s="307"/>
      <c r="AU157" s="307"/>
      <c r="AV157" s="307"/>
      <c r="AW157" s="307"/>
      <c r="AX157" s="307"/>
      <c r="AY157" s="307"/>
      <c r="AZ157" s="307"/>
      <c r="BA157" s="307"/>
      <c r="BB157" s="307"/>
      <c r="BC157" s="225"/>
      <c r="BD157" s="225"/>
      <c r="BE157" s="225"/>
      <c r="BF157" s="225" t="s">
        <v>62</v>
      </c>
      <c r="BG157" s="254">
        <f t="shared" si="15"/>
        <v>0</v>
      </c>
      <c r="BH157" s="226">
        <v>0</v>
      </c>
      <c r="BI157" s="226">
        <v>0</v>
      </c>
      <c r="BJ157" s="226">
        <v>0</v>
      </c>
      <c r="BK157" s="228">
        <v>0</v>
      </c>
    </row>
    <row r="158" spans="1:63" s="223" customFormat="1" ht="18.75" customHeight="1">
      <c r="A158" s="306" t="s">
        <v>63</v>
      </c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6"/>
      <c r="AM158" s="306"/>
      <c r="AN158" s="306"/>
      <c r="AO158" s="306"/>
      <c r="AP158" s="224"/>
      <c r="AQ158" s="307" t="s">
        <v>59</v>
      </c>
      <c r="AR158" s="307"/>
      <c r="AS158" s="307"/>
      <c r="AT158" s="307"/>
      <c r="AU158" s="307"/>
      <c r="AV158" s="307"/>
      <c r="AW158" s="307"/>
      <c r="AX158" s="307"/>
      <c r="AY158" s="307"/>
      <c r="AZ158" s="307"/>
      <c r="BA158" s="307"/>
      <c r="BB158" s="307"/>
      <c r="BC158" s="225"/>
      <c r="BD158" s="225"/>
      <c r="BE158" s="225"/>
      <c r="BF158" s="225" t="s">
        <v>64</v>
      </c>
      <c r="BG158" s="254">
        <f t="shared" si="15"/>
        <v>181519.56999999998</v>
      </c>
      <c r="BH158" s="251">
        <f>BH159+BH160+BH161+BH162+BH163</f>
        <v>181519.56999999998</v>
      </c>
      <c r="BI158" s="251">
        <f>BI159+BI160+BI161+BI162+BI163</f>
        <v>0</v>
      </c>
      <c r="BJ158" s="251">
        <f>BJ159+BJ160+BJ161+BJ162+BJ163</f>
        <v>0</v>
      </c>
      <c r="BK158" s="251">
        <f>BK159+BK160+BK161+BK162+BK163</f>
        <v>0</v>
      </c>
    </row>
    <row r="159" spans="1:63" s="223" customFormat="1" ht="34.5" customHeight="1">
      <c r="A159" s="306" t="s">
        <v>65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224"/>
      <c r="AQ159" s="307" t="s">
        <v>59</v>
      </c>
      <c r="AR159" s="307"/>
      <c r="AS159" s="307"/>
      <c r="AT159" s="307"/>
      <c r="AU159" s="307"/>
      <c r="AV159" s="307"/>
      <c r="AW159" s="307"/>
      <c r="AX159" s="307"/>
      <c r="AY159" s="307"/>
      <c r="AZ159" s="307"/>
      <c r="BA159" s="307"/>
      <c r="BB159" s="307"/>
      <c r="BC159" s="225"/>
      <c r="BD159" s="225"/>
      <c r="BE159" s="225"/>
      <c r="BF159" s="225" t="s">
        <v>66</v>
      </c>
      <c r="BG159" s="254">
        <f t="shared" si="15"/>
        <v>71767.28</v>
      </c>
      <c r="BH159" s="226">
        <v>71767.28</v>
      </c>
      <c r="BI159" s="226">
        <v>0</v>
      </c>
      <c r="BJ159" s="226">
        <v>0</v>
      </c>
      <c r="BK159" s="228">
        <v>0</v>
      </c>
    </row>
    <row r="160" spans="1:63" s="223" customFormat="1" ht="22.5" customHeight="1">
      <c r="A160" s="306" t="s">
        <v>67</v>
      </c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6"/>
      <c r="AM160" s="306"/>
      <c r="AN160" s="306"/>
      <c r="AO160" s="306"/>
      <c r="AP160" s="224"/>
      <c r="AQ160" s="307" t="s">
        <v>59</v>
      </c>
      <c r="AR160" s="307"/>
      <c r="AS160" s="307"/>
      <c r="AT160" s="307"/>
      <c r="AU160" s="307"/>
      <c r="AV160" s="307"/>
      <c r="AW160" s="307"/>
      <c r="AX160" s="307"/>
      <c r="AY160" s="307"/>
      <c r="AZ160" s="307"/>
      <c r="BA160" s="307"/>
      <c r="BB160" s="307"/>
      <c r="BC160" s="225"/>
      <c r="BD160" s="225"/>
      <c r="BE160" s="225"/>
      <c r="BF160" s="225" t="s">
        <v>68</v>
      </c>
      <c r="BG160" s="254">
        <f t="shared" si="15"/>
        <v>0</v>
      </c>
      <c r="BH160" s="226">
        <v>0</v>
      </c>
      <c r="BI160" s="226">
        <v>0</v>
      </c>
      <c r="BJ160" s="226">
        <v>0</v>
      </c>
      <c r="BK160" s="228">
        <v>0</v>
      </c>
    </row>
    <row r="161" spans="1:63" s="223" customFormat="1" ht="40.5" customHeight="1">
      <c r="A161" s="306" t="s">
        <v>69</v>
      </c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224"/>
      <c r="AQ161" s="307" t="s">
        <v>59</v>
      </c>
      <c r="AR161" s="307"/>
      <c r="AS161" s="307"/>
      <c r="AT161" s="307"/>
      <c r="AU161" s="307"/>
      <c r="AV161" s="307"/>
      <c r="AW161" s="307"/>
      <c r="AX161" s="307"/>
      <c r="AY161" s="307"/>
      <c r="AZ161" s="307"/>
      <c r="BA161" s="307"/>
      <c r="BB161" s="307"/>
      <c r="BC161" s="225"/>
      <c r="BD161" s="225"/>
      <c r="BE161" s="225"/>
      <c r="BF161" s="225" t="s">
        <v>70</v>
      </c>
      <c r="BG161" s="254">
        <f t="shared" si="15"/>
        <v>79848.09</v>
      </c>
      <c r="BH161" s="226">
        <v>79848.09</v>
      </c>
      <c r="BI161" s="226">
        <v>0</v>
      </c>
      <c r="BJ161" s="226">
        <v>0</v>
      </c>
      <c r="BK161" s="228">
        <v>0</v>
      </c>
    </row>
    <row r="162" spans="1:63" s="223" customFormat="1" ht="38.25" customHeight="1">
      <c r="A162" s="306" t="s">
        <v>71</v>
      </c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  <c r="AC162" s="306"/>
      <c r="AD162" s="306"/>
      <c r="AE162" s="306"/>
      <c r="AF162" s="306"/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224"/>
      <c r="AQ162" s="307" t="s">
        <v>59</v>
      </c>
      <c r="AR162" s="307"/>
      <c r="AS162" s="307"/>
      <c r="AT162" s="307"/>
      <c r="AU162" s="307"/>
      <c r="AV162" s="307"/>
      <c r="AW162" s="307"/>
      <c r="AX162" s="307"/>
      <c r="AY162" s="307"/>
      <c r="AZ162" s="307"/>
      <c r="BA162" s="307"/>
      <c r="BB162" s="307"/>
      <c r="BC162" s="225"/>
      <c r="BD162" s="225"/>
      <c r="BE162" s="225"/>
      <c r="BF162" s="225" t="s">
        <v>72</v>
      </c>
      <c r="BG162" s="254">
        <f t="shared" si="15"/>
        <v>22512.93</v>
      </c>
      <c r="BH162" s="226">
        <v>22512.93</v>
      </c>
      <c r="BI162" s="226">
        <v>0</v>
      </c>
      <c r="BJ162" s="226">
        <v>0</v>
      </c>
      <c r="BK162" s="228">
        <v>0</v>
      </c>
    </row>
    <row r="163" spans="1:63" s="223" customFormat="1" ht="23.25" customHeight="1">
      <c r="A163" s="306" t="s">
        <v>73</v>
      </c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224"/>
      <c r="AQ163" s="307" t="s">
        <v>59</v>
      </c>
      <c r="AR163" s="307"/>
      <c r="AS163" s="307"/>
      <c r="AT163" s="307"/>
      <c r="AU163" s="307"/>
      <c r="AV163" s="307"/>
      <c r="AW163" s="307"/>
      <c r="AX163" s="307"/>
      <c r="AY163" s="307"/>
      <c r="AZ163" s="307"/>
      <c r="BA163" s="307"/>
      <c r="BB163" s="307"/>
      <c r="BC163" s="225"/>
      <c r="BD163" s="225"/>
      <c r="BE163" s="225"/>
      <c r="BF163" s="225" t="s">
        <v>74</v>
      </c>
      <c r="BG163" s="254">
        <f t="shared" si="15"/>
        <v>7391.27</v>
      </c>
      <c r="BH163" s="226">
        <v>7391.27</v>
      </c>
      <c r="BI163" s="226">
        <v>0</v>
      </c>
      <c r="BJ163" s="226">
        <v>0</v>
      </c>
      <c r="BK163" s="228">
        <v>0</v>
      </c>
    </row>
    <row r="164" spans="1:63" s="223" customFormat="1" ht="67.5" customHeight="1">
      <c r="A164" s="306" t="s">
        <v>75</v>
      </c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224"/>
      <c r="AQ164" s="307" t="s">
        <v>59</v>
      </c>
      <c r="AR164" s="307"/>
      <c r="AS164" s="307"/>
      <c r="AT164" s="307"/>
      <c r="AU164" s="307"/>
      <c r="AV164" s="307"/>
      <c r="AW164" s="307"/>
      <c r="AX164" s="307"/>
      <c r="AY164" s="307"/>
      <c r="AZ164" s="307"/>
      <c r="BA164" s="307"/>
      <c r="BB164" s="307"/>
      <c r="BC164" s="225"/>
      <c r="BD164" s="225"/>
      <c r="BE164" s="225"/>
      <c r="BF164" s="225" t="s">
        <v>76</v>
      </c>
      <c r="BG164" s="254">
        <f t="shared" si="15"/>
        <v>0</v>
      </c>
      <c r="BH164" s="226">
        <v>0</v>
      </c>
      <c r="BI164" s="226">
        <v>0</v>
      </c>
      <c r="BJ164" s="226">
        <v>0</v>
      </c>
      <c r="BK164" s="228">
        <v>0</v>
      </c>
    </row>
    <row r="165" spans="1:63" s="223" customFormat="1" ht="38.25" customHeight="1">
      <c r="A165" s="306" t="s">
        <v>77</v>
      </c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6"/>
      <c r="AM165" s="306"/>
      <c r="AN165" s="306"/>
      <c r="AO165" s="306"/>
      <c r="AP165" s="224"/>
      <c r="AQ165" s="307" t="s">
        <v>59</v>
      </c>
      <c r="AR165" s="307"/>
      <c r="AS165" s="307"/>
      <c r="AT165" s="307"/>
      <c r="AU165" s="307"/>
      <c r="AV165" s="307"/>
      <c r="AW165" s="307"/>
      <c r="AX165" s="307"/>
      <c r="AY165" s="307"/>
      <c r="AZ165" s="307"/>
      <c r="BA165" s="307"/>
      <c r="BB165" s="307"/>
      <c r="BC165" s="225"/>
      <c r="BD165" s="225"/>
      <c r="BE165" s="225"/>
      <c r="BF165" s="225" t="s">
        <v>78</v>
      </c>
      <c r="BG165" s="254">
        <f t="shared" si="15"/>
        <v>12565</v>
      </c>
      <c r="BH165" s="226">
        <v>12565</v>
      </c>
      <c r="BI165" s="226">
        <v>0</v>
      </c>
      <c r="BJ165" s="226">
        <v>0</v>
      </c>
      <c r="BK165" s="228">
        <v>0</v>
      </c>
    </row>
    <row r="166" spans="1:63" s="223" customFormat="1" ht="24.75" customHeight="1">
      <c r="A166" s="306" t="s">
        <v>79</v>
      </c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306"/>
      <c r="AK166" s="306"/>
      <c r="AL166" s="306"/>
      <c r="AM166" s="306"/>
      <c r="AN166" s="306"/>
      <c r="AO166" s="306"/>
      <c r="AP166" s="224"/>
      <c r="AQ166" s="307" t="s">
        <v>59</v>
      </c>
      <c r="AR166" s="307"/>
      <c r="AS166" s="307"/>
      <c r="AT166" s="307"/>
      <c r="AU166" s="307"/>
      <c r="AV166" s="307"/>
      <c r="AW166" s="307"/>
      <c r="AX166" s="307"/>
      <c r="AY166" s="307"/>
      <c r="AZ166" s="307"/>
      <c r="BA166" s="307"/>
      <c r="BB166" s="307"/>
      <c r="BC166" s="225"/>
      <c r="BD166" s="225"/>
      <c r="BE166" s="225"/>
      <c r="BF166" s="225" t="s">
        <v>80</v>
      </c>
      <c r="BG166" s="254">
        <f t="shared" si="15"/>
        <v>326244.99</v>
      </c>
      <c r="BH166" s="226">
        <v>326244.99</v>
      </c>
      <c r="BI166" s="226">
        <v>0</v>
      </c>
      <c r="BJ166" s="226">
        <v>0</v>
      </c>
      <c r="BK166" s="228">
        <v>0</v>
      </c>
    </row>
    <row r="167" spans="1:63" s="223" customFormat="1" ht="24.75" customHeight="1">
      <c r="A167" s="306" t="s">
        <v>81</v>
      </c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224"/>
      <c r="AQ167" s="307" t="s">
        <v>59</v>
      </c>
      <c r="AR167" s="307"/>
      <c r="AS167" s="307"/>
      <c r="AT167" s="307"/>
      <c r="AU167" s="307"/>
      <c r="AV167" s="307"/>
      <c r="AW167" s="307"/>
      <c r="AX167" s="307"/>
      <c r="AY167" s="307"/>
      <c r="AZ167" s="307"/>
      <c r="BA167" s="307"/>
      <c r="BB167" s="307"/>
      <c r="BC167" s="225"/>
      <c r="BD167" s="225"/>
      <c r="BE167" s="225"/>
      <c r="BF167" s="225" t="s">
        <v>82</v>
      </c>
      <c r="BG167" s="254">
        <f t="shared" si="15"/>
        <v>0</v>
      </c>
      <c r="BH167" s="226">
        <v>0</v>
      </c>
      <c r="BI167" s="226">
        <v>0</v>
      </c>
      <c r="BJ167" s="226">
        <v>0</v>
      </c>
      <c r="BK167" s="228">
        <v>0</v>
      </c>
    </row>
    <row r="168" spans="1:63" s="223" customFormat="1" ht="36" customHeight="1">
      <c r="A168" s="306" t="s">
        <v>83</v>
      </c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224"/>
      <c r="AQ168" s="307" t="s">
        <v>59</v>
      </c>
      <c r="AR168" s="307"/>
      <c r="AS168" s="307"/>
      <c r="AT168" s="307"/>
      <c r="AU168" s="307"/>
      <c r="AV168" s="307"/>
      <c r="AW168" s="307"/>
      <c r="AX168" s="307"/>
      <c r="AY168" s="307"/>
      <c r="AZ168" s="307"/>
      <c r="BA168" s="307"/>
      <c r="BB168" s="307"/>
      <c r="BC168" s="225"/>
      <c r="BD168" s="225"/>
      <c r="BE168" s="225"/>
      <c r="BF168" s="225" t="s">
        <v>84</v>
      </c>
      <c r="BG168" s="254">
        <f t="shared" si="15"/>
        <v>0</v>
      </c>
      <c r="BH168" s="226">
        <v>0</v>
      </c>
      <c r="BI168" s="226">
        <v>0</v>
      </c>
      <c r="BJ168" s="226">
        <v>0</v>
      </c>
      <c r="BK168" s="228">
        <v>0</v>
      </c>
    </row>
    <row r="169" spans="1:63" s="223" customFormat="1" ht="67.5" customHeight="1">
      <c r="A169" s="306" t="s">
        <v>85</v>
      </c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  <c r="AA169" s="306"/>
      <c r="AB169" s="306"/>
      <c r="AC169" s="306"/>
      <c r="AD169" s="306"/>
      <c r="AE169" s="306"/>
      <c r="AF169" s="306"/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224"/>
      <c r="AQ169" s="307" t="s">
        <v>59</v>
      </c>
      <c r="AR169" s="307"/>
      <c r="AS169" s="307"/>
      <c r="AT169" s="307"/>
      <c r="AU169" s="307"/>
      <c r="AV169" s="307"/>
      <c r="AW169" s="307"/>
      <c r="AX169" s="307"/>
      <c r="AY169" s="307"/>
      <c r="AZ169" s="307"/>
      <c r="BA169" s="307"/>
      <c r="BB169" s="307"/>
      <c r="BC169" s="225"/>
      <c r="BD169" s="225"/>
      <c r="BE169" s="225"/>
      <c r="BF169" s="225" t="s">
        <v>86</v>
      </c>
      <c r="BG169" s="254">
        <f t="shared" si="15"/>
        <v>0</v>
      </c>
      <c r="BH169" s="226">
        <v>0</v>
      </c>
      <c r="BI169" s="226">
        <v>0</v>
      </c>
      <c r="BJ169" s="226">
        <v>0</v>
      </c>
      <c r="BK169" s="252">
        <v>0</v>
      </c>
    </row>
    <row r="170" spans="1:63" s="223" customFormat="1" ht="22.5" customHeight="1">
      <c r="A170" s="312" t="s">
        <v>87</v>
      </c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12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I170" s="312"/>
      <c r="AJ170" s="312"/>
      <c r="AK170" s="312"/>
      <c r="AL170" s="312"/>
      <c r="AM170" s="312"/>
      <c r="AN170" s="312"/>
      <c r="AO170" s="312"/>
      <c r="AP170" s="233">
        <v>260</v>
      </c>
      <c r="AQ170" s="307"/>
      <c r="AR170" s="307"/>
      <c r="AS170" s="307"/>
      <c r="AT170" s="307"/>
      <c r="AU170" s="307"/>
      <c r="AV170" s="307"/>
      <c r="AW170" s="307"/>
      <c r="AX170" s="307"/>
      <c r="AY170" s="307"/>
      <c r="AZ170" s="307"/>
      <c r="BA170" s="307"/>
      <c r="BB170" s="307"/>
      <c r="BC170" s="307"/>
      <c r="BD170" s="307"/>
      <c r="BE170" s="307"/>
      <c r="BF170" s="225"/>
      <c r="BG170" s="254">
        <f>BG171+BG172+BG173</f>
        <v>0</v>
      </c>
      <c r="BH170" s="254">
        <f>BH171+BH172+BH173</f>
        <v>0</v>
      </c>
      <c r="BI170" s="254">
        <f>BI171+BI172+BI173</f>
        <v>0</v>
      </c>
      <c r="BJ170" s="254">
        <f>BJ171+BJ172+BJ173</f>
        <v>0</v>
      </c>
      <c r="BK170" s="254">
        <f>BK171+BK172+BK173</f>
        <v>0</v>
      </c>
    </row>
    <row r="171" spans="1:63" s="223" customFormat="1" ht="31.5" customHeight="1">
      <c r="A171" s="314" t="s">
        <v>88</v>
      </c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/>
      <c r="AO171" s="314"/>
      <c r="AP171" s="224"/>
      <c r="AQ171" s="307"/>
      <c r="AR171" s="307"/>
      <c r="AS171" s="307"/>
      <c r="AT171" s="307"/>
      <c r="AU171" s="307"/>
      <c r="AV171" s="307"/>
      <c r="AW171" s="307"/>
      <c r="AX171" s="307"/>
      <c r="AY171" s="307"/>
      <c r="AZ171" s="307"/>
      <c r="BA171" s="307"/>
      <c r="BB171" s="307"/>
      <c r="BC171" s="307"/>
      <c r="BD171" s="307"/>
      <c r="BE171" s="307"/>
      <c r="BF171" s="225" t="s">
        <v>89</v>
      </c>
      <c r="BG171" s="254">
        <f>BH171+BI171+BJ171+BK171</f>
        <v>0</v>
      </c>
      <c r="BH171" s="226">
        <v>0</v>
      </c>
      <c r="BI171" s="226">
        <v>0</v>
      </c>
      <c r="BJ171" s="226">
        <v>0</v>
      </c>
      <c r="BK171" s="252">
        <v>0</v>
      </c>
    </row>
    <row r="172" spans="1:63" s="223" customFormat="1" ht="48" customHeight="1">
      <c r="A172" s="306" t="s">
        <v>90</v>
      </c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224"/>
      <c r="AQ172" s="307"/>
      <c r="AR172" s="307"/>
      <c r="AS172" s="307"/>
      <c r="AT172" s="307"/>
      <c r="AU172" s="307"/>
      <c r="AV172" s="307"/>
      <c r="AW172" s="307"/>
      <c r="AX172" s="307"/>
      <c r="AY172" s="307"/>
      <c r="AZ172" s="307"/>
      <c r="BA172" s="307"/>
      <c r="BB172" s="307"/>
      <c r="BC172" s="225"/>
      <c r="BD172" s="225"/>
      <c r="BE172" s="225"/>
      <c r="BF172" s="225" t="s">
        <v>91</v>
      </c>
      <c r="BG172" s="254">
        <f>BH172+BI172+BJ172+BK172</f>
        <v>0</v>
      </c>
      <c r="BH172" s="226">
        <v>0</v>
      </c>
      <c r="BI172" s="226">
        <v>0</v>
      </c>
      <c r="BJ172" s="226">
        <v>0</v>
      </c>
      <c r="BK172" s="252">
        <v>0</v>
      </c>
    </row>
    <row r="173" spans="1:63" s="223" customFormat="1" ht="35.25" customHeight="1">
      <c r="A173" s="306" t="s">
        <v>92</v>
      </c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224"/>
      <c r="AQ173" s="307"/>
      <c r="AR173" s="307"/>
      <c r="AS173" s="307"/>
      <c r="AT173" s="307"/>
      <c r="AU173" s="307"/>
      <c r="AV173" s="307"/>
      <c r="AW173" s="307"/>
      <c r="AX173" s="307"/>
      <c r="AY173" s="307"/>
      <c r="AZ173" s="307"/>
      <c r="BA173" s="307"/>
      <c r="BB173" s="307"/>
      <c r="BC173" s="225"/>
      <c r="BD173" s="225"/>
      <c r="BE173" s="225"/>
      <c r="BF173" s="225" t="s">
        <v>93</v>
      </c>
      <c r="BG173" s="254">
        <f>BH173+BI173+BJ173+BK173</f>
        <v>0</v>
      </c>
      <c r="BH173" s="226">
        <v>0</v>
      </c>
      <c r="BI173" s="226">
        <v>0</v>
      </c>
      <c r="BJ173" s="226">
        <v>0</v>
      </c>
      <c r="BK173" s="252">
        <v>0</v>
      </c>
    </row>
    <row r="174" spans="1:63" s="223" customFormat="1" ht="25.5" customHeight="1">
      <c r="A174" s="312" t="s">
        <v>94</v>
      </c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I174" s="312"/>
      <c r="AJ174" s="312"/>
      <c r="AK174" s="312"/>
      <c r="AL174" s="312"/>
      <c r="AM174" s="312"/>
      <c r="AN174" s="312"/>
      <c r="AO174" s="312"/>
      <c r="AP174" s="233">
        <v>290</v>
      </c>
      <c r="AQ174" s="307"/>
      <c r="AR174" s="307"/>
      <c r="AS174" s="307"/>
      <c r="AT174" s="307"/>
      <c r="AU174" s="307"/>
      <c r="AV174" s="307"/>
      <c r="AW174" s="307"/>
      <c r="AX174" s="307"/>
      <c r="AY174" s="307"/>
      <c r="AZ174" s="307"/>
      <c r="BA174" s="307"/>
      <c r="BB174" s="307"/>
      <c r="BC174" s="307"/>
      <c r="BD174" s="307"/>
      <c r="BE174" s="307"/>
      <c r="BF174" s="225"/>
      <c r="BG174" s="254">
        <f>BG176+BG177+BG178+BG179+BG180+BG181+BG182+BG183</f>
        <v>0</v>
      </c>
      <c r="BH174" s="254">
        <f>BH176+BH177+BH178+BH179+BH180+BH181+BH182+BH183</f>
        <v>0</v>
      </c>
      <c r="BI174" s="254">
        <f>BI176+BI177+BI178+BI179+BI180+BI181+BI182+BI183</f>
        <v>0</v>
      </c>
      <c r="BJ174" s="254">
        <f>BJ176+BJ177+BJ178+BJ179+BJ180+BJ181+BJ182+BJ183</f>
        <v>0</v>
      </c>
      <c r="BK174" s="254">
        <f>BK176+BK177+BK178+BK179+BK180+BK181+BK182+BK183</f>
        <v>0</v>
      </c>
    </row>
    <row r="175" spans="1:63" s="223" customFormat="1" ht="18.75" customHeight="1">
      <c r="A175" s="306" t="s">
        <v>9</v>
      </c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224"/>
      <c r="AQ175" s="307"/>
      <c r="AR175" s="307"/>
      <c r="AS175" s="307"/>
      <c r="AT175" s="307"/>
      <c r="AU175" s="307"/>
      <c r="AV175" s="307"/>
      <c r="AW175" s="307"/>
      <c r="AX175" s="307"/>
      <c r="AY175" s="307"/>
      <c r="AZ175" s="307"/>
      <c r="BA175" s="307"/>
      <c r="BB175" s="307"/>
      <c r="BC175" s="307"/>
      <c r="BD175" s="307"/>
      <c r="BE175" s="307"/>
      <c r="BF175" s="225"/>
      <c r="BG175" s="254"/>
      <c r="BH175" s="226"/>
      <c r="BI175" s="226"/>
      <c r="BJ175" s="226"/>
      <c r="BK175" s="246"/>
    </row>
    <row r="176" spans="1:63" s="223" customFormat="1" ht="36.75" customHeight="1">
      <c r="A176" s="306" t="s">
        <v>95</v>
      </c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6"/>
      <c r="AM176" s="306"/>
      <c r="AN176" s="306"/>
      <c r="AO176" s="306"/>
      <c r="AP176" s="233"/>
      <c r="AQ176" s="313" t="s">
        <v>96</v>
      </c>
      <c r="AR176" s="313"/>
      <c r="AS176" s="313"/>
      <c r="AT176" s="313"/>
      <c r="AU176" s="313"/>
      <c r="AV176" s="313"/>
      <c r="AW176" s="313"/>
      <c r="AX176" s="313"/>
      <c r="AY176" s="313"/>
      <c r="AZ176" s="313"/>
      <c r="BA176" s="313"/>
      <c r="BB176" s="313"/>
      <c r="BC176" s="313"/>
      <c r="BD176" s="313"/>
      <c r="BE176" s="313"/>
      <c r="BF176" s="225" t="s">
        <v>97</v>
      </c>
      <c r="BG176" s="254">
        <f aca="true" t="shared" si="16" ref="BG176:BG183">BH176+BI176+BJ176+BK176</f>
        <v>0</v>
      </c>
      <c r="BH176" s="226">
        <v>0</v>
      </c>
      <c r="BI176" s="226">
        <v>0</v>
      </c>
      <c r="BJ176" s="253">
        <v>0</v>
      </c>
      <c r="BK176" s="253">
        <v>0</v>
      </c>
    </row>
    <row r="177" spans="1:63" s="223" customFormat="1" ht="23.25" customHeight="1">
      <c r="A177" s="306" t="s">
        <v>98</v>
      </c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233"/>
      <c r="AQ177" s="313" t="s">
        <v>96</v>
      </c>
      <c r="AR177" s="313"/>
      <c r="AS177" s="313"/>
      <c r="AT177" s="313"/>
      <c r="AU177" s="313"/>
      <c r="AV177" s="313"/>
      <c r="AW177" s="313"/>
      <c r="AX177" s="313"/>
      <c r="AY177" s="313"/>
      <c r="AZ177" s="313"/>
      <c r="BA177" s="313"/>
      <c r="BB177" s="313"/>
      <c r="BC177" s="313"/>
      <c r="BD177" s="313"/>
      <c r="BE177" s="313"/>
      <c r="BF177" s="225" t="s">
        <v>97</v>
      </c>
      <c r="BG177" s="254">
        <f t="shared" si="16"/>
        <v>0</v>
      </c>
      <c r="BH177" s="226">
        <v>0</v>
      </c>
      <c r="BI177" s="226">
        <v>0</v>
      </c>
      <c r="BJ177" s="253">
        <v>0</v>
      </c>
      <c r="BK177" s="253">
        <v>0</v>
      </c>
    </row>
    <row r="178" spans="1:63" s="223" customFormat="1" ht="51.75" customHeight="1">
      <c r="A178" s="306" t="s">
        <v>99</v>
      </c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233"/>
      <c r="AQ178" s="313" t="s">
        <v>100</v>
      </c>
      <c r="AR178" s="313"/>
      <c r="AS178" s="313"/>
      <c r="AT178" s="313"/>
      <c r="AU178" s="313"/>
      <c r="AV178" s="313"/>
      <c r="AW178" s="313"/>
      <c r="AX178" s="313"/>
      <c r="AY178" s="313"/>
      <c r="AZ178" s="313"/>
      <c r="BA178" s="313"/>
      <c r="BB178" s="313"/>
      <c r="BC178" s="313"/>
      <c r="BD178" s="313"/>
      <c r="BE178" s="313"/>
      <c r="BF178" s="225" t="s">
        <v>97</v>
      </c>
      <c r="BG178" s="254">
        <f t="shared" si="16"/>
        <v>0</v>
      </c>
      <c r="BH178" s="226">
        <v>0</v>
      </c>
      <c r="BI178" s="226">
        <v>0</v>
      </c>
      <c r="BJ178" s="253">
        <v>0</v>
      </c>
      <c r="BK178" s="253">
        <v>0</v>
      </c>
    </row>
    <row r="179" spans="1:63" s="223" customFormat="1" ht="46.5" customHeight="1">
      <c r="A179" s="306" t="s">
        <v>101</v>
      </c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06"/>
      <c r="AC179" s="306"/>
      <c r="AD179" s="306"/>
      <c r="AE179" s="306"/>
      <c r="AF179" s="306"/>
      <c r="AG179" s="306"/>
      <c r="AH179" s="306"/>
      <c r="AI179" s="306"/>
      <c r="AJ179" s="306"/>
      <c r="AK179" s="306"/>
      <c r="AL179" s="306"/>
      <c r="AM179" s="306"/>
      <c r="AN179" s="306"/>
      <c r="AO179" s="306"/>
      <c r="AP179" s="233"/>
      <c r="AQ179" s="313" t="s">
        <v>100</v>
      </c>
      <c r="AR179" s="313"/>
      <c r="AS179" s="313"/>
      <c r="AT179" s="313"/>
      <c r="AU179" s="313"/>
      <c r="AV179" s="313"/>
      <c r="AW179" s="313"/>
      <c r="AX179" s="313"/>
      <c r="AY179" s="234"/>
      <c r="AZ179" s="234"/>
      <c r="BA179" s="234"/>
      <c r="BB179" s="234"/>
      <c r="BC179" s="234"/>
      <c r="BD179" s="234"/>
      <c r="BE179" s="234"/>
      <c r="BF179" s="225" t="s">
        <v>97</v>
      </c>
      <c r="BG179" s="254">
        <f t="shared" si="16"/>
        <v>0</v>
      </c>
      <c r="BH179" s="226">
        <v>0</v>
      </c>
      <c r="BI179" s="226">
        <v>0</v>
      </c>
      <c r="BJ179" s="253">
        <v>0</v>
      </c>
      <c r="BK179" s="253">
        <v>0</v>
      </c>
    </row>
    <row r="180" spans="1:63" s="223" customFormat="1" ht="69" customHeight="1">
      <c r="A180" s="306" t="s">
        <v>102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233"/>
      <c r="AQ180" s="313" t="s">
        <v>103</v>
      </c>
      <c r="AR180" s="313"/>
      <c r="AS180" s="313"/>
      <c r="AT180" s="313"/>
      <c r="AU180" s="313"/>
      <c r="AV180" s="313"/>
      <c r="AW180" s="313"/>
      <c r="AX180" s="313"/>
      <c r="AY180" s="313"/>
      <c r="AZ180" s="313"/>
      <c r="BA180" s="313"/>
      <c r="BB180" s="313"/>
      <c r="BC180" s="313"/>
      <c r="BD180" s="313"/>
      <c r="BE180" s="313"/>
      <c r="BF180" s="225" t="s">
        <v>97</v>
      </c>
      <c r="BG180" s="254">
        <f t="shared" si="16"/>
        <v>0</v>
      </c>
      <c r="BH180" s="226">
        <v>0</v>
      </c>
      <c r="BI180" s="226">
        <v>0</v>
      </c>
      <c r="BJ180" s="253">
        <v>0</v>
      </c>
      <c r="BK180" s="253">
        <v>0</v>
      </c>
    </row>
    <row r="181" spans="1:63" s="223" customFormat="1" ht="54.75" customHeight="1">
      <c r="A181" s="306" t="s">
        <v>104</v>
      </c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  <c r="AC181" s="306"/>
      <c r="AD181" s="306"/>
      <c r="AE181" s="306"/>
      <c r="AF181" s="306"/>
      <c r="AG181" s="306"/>
      <c r="AH181" s="306"/>
      <c r="AI181" s="306"/>
      <c r="AJ181" s="306"/>
      <c r="AK181" s="306"/>
      <c r="AL181" s="306"/>
      <c r="AM181" s="306"/>
      <c r="AN181" s="306"/>
      <c r="AO181" s="306"/>
      <c r="AP181" s="224"/>
      <c r="AQ181" s="307"/>
      <c r="AR181" s="307"/>
      <c r="AS181" s="307"/>
      <c r="AT181" s="307"/>
      <c r="AU181" s="307"/>
      <c r="AV181" s="307"/>
      <c r="AW181" s="307"/>
      <c r="AX181" s="307"/>
      <c r="AY181" s="307"/>
      <c r="AZ181" s="307"/>
      <c r="BA181" s="307"/>
      <c r="BB181" s="307"/>
      <c r="BC181" s="307"/>
      <c r="BD181" s="307"/>
      <c r="BE181" s="307"/>
      <c r="BF181" s="225" t="s">
        <v>105</v>
      </c>
      <c r="BG181" s="254">
        <f t="shared" si="16"/>
        <v>0</v>
      </c>
      <c r="BH181" s="226">
        <v>0</v>
      </c>
      <c r="BI181" s="226">
        <v>0</v>
      </c>
      <c r="BJ181" s="253">
        <v>0</v>
      </c>
      <c r="BK181" s="253">
        <v>0</v>
      </c>
    </row>
    <row r="182" spans="1:63" s="223" customFormat="1" ht="65.25" customHeight="1">
      <c r="A182" s="306" t="s">
        <v>106</v>
      </c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224"/>
      <c r="AQ182" s="307"/>
      <c r="AR182" s="307"/>
      <c r="AS182" s="307"/>
      <c r="AT182" s="307"/>
      <c r="AU182" s="307"/>
      <c r="AV182" s="307"/>
      <c r="AW182" s="307"/>
      <c r="AX182" s="307"/>
      <c r="AY182" s="307"/>
      <c r="AZ182" s="307"/>
      <c r="BA182" s="307"/>
      <c r="BB182" s="307"/>
      <c r="BC182" s="307"/>
      <c r="BD182" s="307"/>
      <c r="BE182" s="307"/>
      <c r="BF182" s="225" t="s">
        <v>107</v>
      </c>
      <c r="BG182" s="254">
        <f t="shared" si="16"/>
        <v>0</v>
      </c>
      <c r="BH182" s="226">
        <v>0</v>
      </c>
      <c r="BI182" s="226">
        <v>0</v>
      </c>
      <c r="BJ182" s="253">
        <v>0</v>
      </c>
      <c r="BK182" s="253">
        <v>0</v>
      </c>
    </row>
    <row r="183" spans="1:63" s="223" customFormat="1" ht="33.75" customHeight="1">
      <c r="A183" s="306" t="s">
        <v>108</v>
      </c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224"/>
      <c r="AQ183" s="307"/>
      <c r="AR183" s="307"/>
      <c r="AS183" s="307"/>
      <c r="AT183" s="307"/>
      <c r="AU183" s="307"/>
      <c r="AV183" s="307"/>
      <c r="AW183" s="307"/>
      <c r="AX183" s="307"/>
      <c r="AY183" s="307"/>
      <c r="AZ183" s="307"/>
      <c r="BA183" s="307"/>
      <c r="BB183" s="307"/>
      <c r="BC183" s="307"/>
      <c r="BD183" s="307"/>
      <c r="BE183" s="307"/>
      <c r="BF183" s="225" t="s">
        <v>109</v>
      </c>
      <c r="BG183" s="254">
        <f t="shared" si="16"/>
        <v>0</v>
      </c>
      <c r="BH183" s="226">
        <v>0</v>
      </c>
      <c r="BI183" s="226">
        <v>0</v>
      </c>
      <c r="BJ183" s="253">
        <v>0</v>
      </c>
      <c r="BK183" s="253">
        <v>0</v>
      </c>
    </row>
    <row r="184" spans="1:63" s="223" customFormat="1" ht="42.75" customHeight="1">
      <c r="A184" s="312" t="s">
        <v>110</v>
      </c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312"/>
      <c r="P184" s="312"/>
      <c r="Q184" s="312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2"/>
      <c r="AG184" s="312"/>
      <c r="AH184" s="312"/>
      <c r="AI184" s="312"/>
      <c r="AJ184" s="312"/>
      <c r="AK184" s="312"/>
      <c r="AL184" s="312"/>
      <c r="AM184" s="312"/>
      <c r="AN184" s="312"/>
      <c r="AO184" s="312"/>
      <c r="AP184" s="233">
        <v>300</v>
      </c>
      <c r="AQ184" s="313" t="s">
        <v>21</v>
      </c>
      <c r="AR184" s="313"/>
      <c r="AS184" s="313"/>
      <c r="AT184" s="313"/>
      <c r="AU184" s="313"/>
      <c r="AV184" s="313"/>
      <c r="AW184" s="313"/>
      <c r="AX184" s="313"/>
      <c r="AY184" s="313"/>
      <c r="AZ184" s="313"/>
      <c r="BA184" s="313"/>
      <c r="BB184" s="313"/>
      <c r="BC184" s="234"/>
      <c r="BD184" s="234"/>
      <c r="BE184" s="234"/>
      <c r="BF184" s="234" t="s">
        <v>21</v>
      </c>
      <c r="BG184" s="254">
        <f>BG186+BG187+BG188+BG189+BG190+BG191+BG192+BG193+BG194</f>
        <v>54044.88</v>
      </c>
      <c r="BH184" s="254">
        <f>BH186+BH187</f>
        <v>27022.44</v>
      </c>
      <c r="BI184" s="254">
        <f>BI186+BI187</f>
        <v>0</v>
      </c>
      <c r="BJ184" s="254">
        <f>BJ186+BJ187</f>
        <v>0</v>
      </c>
      <c r="BK184" s="254">
        <f>BK186+BK187</f>
        <v>0</v>
      </c>
    </row>
    <row r="185" spans="1:63" s="223" customFormat="1" ht="18.75" customHeight="1">
      <c r="A185" s="306" t="s">
        <v>111</v>
      </c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224"/>
      <c r="AQ185" s="307"/>
      <c r="AR185" s="307"/>
      <c r="AS185" s="307"/>
      <c r="AT185" s="307"/>
      <c r="AU185" s="307"/>
      <c r="AV185" s="307"/>
      <c r="AW185" s="307"/>
      <c r="AX185" s="307"/>
      <c r="AY185" s="307"/>
      <c r="AZ185" s="307"/>
      <c r="BA185" s="307"/>
      <c r="BB185" s="307"/>
      <c r="BC185" s="225"/>
      <c r="BD185" s="225"/>
      <c r="BE185" s="225"/>
      <c r="BF185" s="225"/>
      <c r="BG185" s="254"/>
      <c r="BH185" s="226"/>
      <c r="BI185" s="226"/>
      <c r="BJ185" s="226"/>
      <c r="BK185" s="228"/>
    </row>
    <row r="186" spans="1:63" s="223" customFormat="1" ht="33" customHeight="1">
      <c r="A186" s="306" t="s">
        <v>112</v>
      </c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306"/>
      <c r="AK186" s="306"/>
      <c r="AL186" s="306"/>
      <c r="AM186" s="306"/>
      <c r="AN186" s="306"/>
      <c r="AO186" s="306"/>
      <c r="AP186" s="224"/>
      <c r="AQ186" s="307" t="s">
        <v>59</v>
      </c>
      <c r="AR186" s="307"/>
      <c r="AS186" s="307"/>
      <c r="AT186" s="307"/>
      <c r="AU186" s="307"/>
      <c r="AV186" s="307"/>
      <c r="AW186" s="307"/>
      <c r="AX186" s="307"/>
      <c r="AY186" s="307"/>
      <c r="AZ186" s="307"/>
      <c r="BA186" s="307"/>
      <c r="BB186" s="307"/>
      <c r="BC186" s="225"/>
      <c r="BD186" s="225"/>
      <c r="BE186" s="225"/>
      <c r="BF186" s="225" t="s">
        <v>113</v>
      </c>
      <c r="BG186" s="254">
        <f>BH186+BI186+BJ186+BK186</f>
        <v>0</v>
      </c>
      <c r="BH186" s="226">
        <v>0</v>
      </c>
      <c r="BI186" s="226">
        <v>0</v>
      </c>
      <c r="BJ186" s="226">
        <v>0</v>
      </c>
      <c r="BK186" s="226">
        <v>0</v>
      </c>
    </row>
    <row r="187" spans="1:63" s="223" customFormat="1" ht="32.25" customHeight="1">
      <c r="A187" s="306" t="s">
        <v>114</v>
      </c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06"/>
      <c r="AN187" s="306"/>
      <c r="AO187" s="306"/>
      <c r="AP187" s="224"/>
      <c r="AQ187" s="307" t="s">
        <v>59</v>
      </c>
      <c r="AR187" s="307"/>
      <c r="AS187" s="307"/>
      <c r="AT187" s="307"/>
      <c r="AU187" s="307"/>
      <c r="AV187" s="307"/>
      <c r="AW187" s="307"/>
      <c r="AX187" s="307"/>
      <c r="AY187" s="307"/>
      <c r="AZ187" s="307"/>
      <c r="BA187" s="307"/>
      <c r="BB187" s="307"/>
      <c r="BC187" s="225"/>
      <c r="BD187" s="225"/>
      <c r="BE187" s="225"/>
      <c r="BF187" s="225" t="s">
        <v>115</v>
      </c>
      <c r="BG187" s="254">
        <f>BH187+BI187+BJ187+BK187</f>
        <v>27022.44</v>
      </c>
      <c r="BH187" s="254">
        <f>BH188+BH189+BH190+BH191+BH192+BH193+BH194</f>
        <v>27022.44</v>
      </c>
      <c r="BI187" s="254">
        <f>BI188+BI189+BI190+BI191+BI192+BI193+BI194</f>
        <v>0</v>
      </c>
      <c r="BJ187" s="254">
        <f>BJ188+BJ189+BJ190+BJ191+BJ192+BJ193+BJ194</f>
        <v>0</v>
      </c>
      <c r="BK187" s="254">
        <f>BK188+BK189+BK190+BK191+BK192+BK193+BK194</f>
        <v>0</v>
      </c>
    </row>
    <row r="188" spans="1:63" s="223" customFormat="1" ht="49.5" customHeight="1">
      <c r="A188" s="306" t="s">
        <v>116</v>
      </c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224"/>
      <c r="AQ188" s="307" t="s">
        <v>59</v>
      </c>
      <c r="AR188" s="307"/>
      <c r="AS188" s="307"/>
      <c r="AT188" s="307"/>
      <c r="AU188" s="307"/>
      <c r="AV188" s="307"/>
      <c r="AW188" s="307"/>
      <c r="AX188" s="307"/>
      <c r="AY188" s="307"/>
      <c r="AZ188" s="307"/>
      <c r="BA188" s="307"/>
      <c r="BB188" s="307"/>
      <c r="BC188" s="225"/>
      <c r="BD188" s="225"/>
      <c r="BE188" s="225"/>
      <c r="BF188" s="225" t="s">
        <v>117</v>
      </c>
      <c r="BG188" s="254">
        <f aca="true" t="shared" si="17" ref="BG188:BG194">BH188+BI188+BJ188+BK188</f>
        <v>0</v>
      </c>
      <c r="BH188" s="226">
        <v>0</v>
      </c>
      <c r="BI188" s="226">
        <v>0</v>
      </c>
      <c r="BJ188" s="226">
        <v>0</v>
      </c>
      <c r="BK188" s="226">
        <v>0</v>
      </c>
    </row>
    <row r="189" spans="1:63" s="223" customFormat="1" ht="55.5" customHeight="1">
      <c r="A189" s="306" t="s">
        <v>118</v>
      </c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224"/>
      <c r="AQ189" s="307" t="s">
        <v>59</v>
      </c>
      <c r="AR189" s="307"/>
      <c r="AS189" s="307"/>
      <c r="AT189" s="307"/>
      <c r="AU189" s="307"/>
      <c r="AV189" s="307"/>
      <c r="AW189" s="307"/>
      <c r="AX189" s="307"/>
      <c r="AY189" s="307"/>
      <c r="AZ189" s="307"/>
      <c r="BA189" s="307"/>
      <c r="BB189" s="307"/>
      <c r="BC189" s="225"/>
      <c r="BD189" s="225"/>
      <c r="BE189" s="225"/>
      <c r="BF189" s="225" t="s">
        <v>119</v>
      </c>
      <c r="BG189" s="254">
        <f t="shared" si="17"/>
        <v>0</v>
      </c>
      <c r="BH189" s="226">
        <v>0</v>
      </c>
      <c r="BI189" s="226">
        <v>0</v>
      </c>
      <c r="BJ189" s="226">
        <v>0</v>
      </c>
      <c r="BK189" s="226">
        <v>0</v>
      </c>
    </row>
    <row r="190" spans="1:63" s="223" customFormat="1" ht="34.5" customHeight="1">
      <c r="A190" s="306" t="s">
        <v>120</v>
      </c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224"/>
      <c r="AQ190" s="307" t="s">
        <v>59</v>
      </c>
      <c r="AR190" s="307"/>
      <c r="AS190" s="307"/>
      <c r="AT190" s="307"/>
      <c r="AU190" s="307"/>
      <c r="AV190" s="307"/>
      <c r="AW190" s="307"/>
      <c r="AX190" s="307"/>
      <c r="AY190" s="307"/>
      <c r="AZ190" s="307"/>
      <c r="BA190" s="307"/>
      <c r="BB190" s="307"/>
      <c r="BC190" s="225"/>
      <c r="BD190" s="225"/>
      <c r="BE190" s="225"/>
      <c r="BF190" s="225" t="s">
        <v>121</v>
      </c>
      <c r="BG190" s="254">
        <f t="shared" si="17"/>
        <v>27022.44</v>
      </c>
      <c r="BH190" s="226">
        <v>27022.44</v>
      </c>
      <c r="BI190" s="226">
        <v>0</v>
      </c>
      <c r="BJ190" s="226">
        <v>0</v>
      </c>
      <c r="BK190" s="226">
        <v>0</v>
      </c>
    </row>
    <row r="191" spans="1:63" s="223" customFormat="1" ht="35.25" customHeight="1">
      <c r="A191" s="306" t="s">
        <v>122</v>
      </c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224"/>
      <c r="AQ191" s="307"/>
      <c r="AR191" s="307"/>
      <c r="AS191" s="307"/>
      <c r="AT191" s="307"/>
      <c r="AU191" s="307"/>
      <c r="AV191" s="307"/>
      <c r="AW191" s="307"/>
      <c r="AX191" s="307"/>
      <c r="AY191" s="307"/>
      <c r="AZ191" s="307"/>
      <c r="BA191" s="307"/>
      <c r="BB191" s="307"/>
      <c r="BC191" s="225"/>
      <c r="BD191" s="225"/>
      <c r="BE191" s="225"/>
      <c r="BF191" s="225" t="s">
        <v>123</v>
      </c>
      <c r="BG191" s="254">
        <f t="shared" si="17"/>
        <v>0</v>
      </c>
      <c r="BH191" s="226">
        <v>0</v>
      </c>
      <c r="BI191" s="226">
        <v>0</v>
      </c>
      <c r="BJ191" s="226">
        <v>0</v>
      </c>
      <c r="BK191" s="226">
        <v>0</v>
      </c>
    </row>
    <row r="192" spans="1:63" s="223" customFormat="1" ht="35.25" customHeight="1">
      <c r="A192" s="306" t="s">
        <v>124</v>
      </c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224"/>
      <c r="AQ192" s="307"/>
      <c r="AR192" s="307"/>
      <c r="AS192" s="307"/>
      <c r="AT192" s="307"/>
      <c r="AU192" s="307"/>
      <c r="AV192" s="307"/>
      <c r="AW192" s="307"/>
      <c r="AX192" s="307"/>
      <c r="AY192" s="307"/>
      <c r="AZ192" s="307"/>
      <c r="BA192" s="307"/>
      <c r="BB192" s="307"/>
      <c r="BC192" s="225"/>
      <c r="BD192" s="225"/>
      <c r="BE192" s="225"/>
      <c r="BF192" s="225" t="s">
        <v>125</v>
      </c>
      <c r="BG192" s="254">
        <f t="shared" si="17"/>
        <v>0</v>
      </c>
      <c r="BH192" s="226">
        <v>0</v>
      </c>
      <c r="BI192" s="226">
        <v>0</v>
      </c>
      <c r="BJ192" s="226">
        <v>0</v>
      </c>
      <c r="BK192" s="226">
        <v>0</v>
      </c>
    </row>
    <row r="193" spans="1:63" s="223" customFormat="1" ht="34.5" customHeight="1">
      <c r="A193" s="306" t="s">
        <v>126</v>
      </c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  <c r="AA193" s="306"/>
      <c r="AB193" s="306"/>
      <c r="AC193" s="306"/>
      <c r="AD193" s="306"/>
      <c r="AE193" s="306"/>
      <c r="AF193" s="306"/>
      <c r="AG193" s="306"/>
      <c r="AH193" s="306"/>
      <c r="AI193" s="306"/>
      <c r="AJ193" s="306"/>
      <c r="AK193" s="306"/>
      <c r="AL193" s="306"/>
      <c r="AM193" s="306"/>
      <c r="AN193" s="306"/>
      <c r="AO193" s="306"/>
      <c r="AP193" s="224"/>
      <c r="AQ193" s="307"/>
      <c r="AR193" s="307"/>
      <c r="AS193" s="307"/>
      <c r="AT193" s="307"/>
      <c r="AU193" s="307"/>
      <c r="AV193" s="307"/>
      <c r="AW193" s="307"/>
      <c r="AX193" s="307"/>
      <c r="AY193" s="307"/>
      <c r="AZ193" s="307"/>
      <c r="BA193" s="307"/>
      <c r="BB193" s="307"/>
      <c r="BC193" s="225"/>
      <c r="BD193" s="225"/>
      <c r="BE193" s="225"/>
      <c r="BF193" s="225" t="s">
        <v>127</v>
      </c>
      <c r="BG193" s="254">
        <f t="shared" si="17"/>
        <v>0</v>
      </c>
      <c r="BH193" s="226">
        <v>0</v>
      </c>
      <c r="BI193" s="226">
        <v>0</v>
      </c>
      <c r="BJ193" s="226">
        <v>0</v>
      </c>
      <c r="BK193" s="226">
        <v>0</v>
      </c>
    </row>
    <row r="194" spans="1:63" s="223" customFormat="1" ht="50.25" customHeight="1">
      <c r="A194" s="306" t="s">
        <v>137</v>
      </c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224"/>
      <c r="AQ194" s="307"/>
      <c r="AR194" s="307"/>
      <c r="AS194" s="307"/>
      <c r="AT194" s="307"/>
      <c r="AU194" s="307"/>
      <c r="AV194" s="307"/>
      <c r="AW194" s="307"/>
      <c r="AX194" s="307"/>
      <c r="AY194" s="307"/>
      <c r="AZ194" s="307"/>
      <c r="BA194" s="307"/>
      <c r="BB194" s="307"/>
      <c r="BC194" s="225"/>
      <c r="BD194" s="225"/>
      <c r="BE194" s="225"/>
      <c r="BF194" s="225" t="s">
        <v>138</v>
      </c>
      <c r="BG194" s="254">
        <f t="shared" si="17"/>
        <v>0</v>
      </c>
      <c r="BH194" s="226">
        <v>0</v>
      </c>
      <c r="BI194" s="226">
        <v>0</v>
      </c>
      <c r="BJ194" s="226">
        <v>0</v>
      </c>
      <c r="BK194" s="226">
        <v>0</v>
      </c>
    </row>
    <row r="195" spans="1:63" s="223" customFormat="1" ht="39" customHeight="1">
      <c r="A195" s="312" t="s">
        <v>130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12"/>
      <c r="Q195" s="312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312"/>
      <c r="AG195" s="312"/>
      <c r="AH195" s="312"/>
      <c r="AI195" s="312"/>
      <c r="AJ195" s="312"/>
      <c r="AK195" s="312"/>
      <c r="AL195" s="312"/>
      <c r="AM195" s="312"/>
      <c r="AN195" s="312"/>
      <c r="AO195" s="312"/>
      <c r="AP195" s="233">
        <v>350</v>
      </c>
      <c r="AQ195" s="307"/>
      <c r="AR195" s="307"/>
      <c r="AS195" s="307"/>
      <c r="AT195" s="307"/>
      <c r="AU195" s="307"/>
      <c r="AV195" s="307"/>
      <c r="AW195" s="307"/>
      <c r="AX195" s="307"/>
      <c r="AY195" s="307"/>
      <c r="AZ195" s="307"/>
      <c r="BA195" s="307"/>
      <c r="BB195" s="307"/>
      <c r="BC195" s="225"/>
      <c r="BD195" s="225"/>
      <c r="BE195" s="225"/>
      <c r="BF195" s="225"/>
      <c r="BG195" s="254">
        <f>BG197+BG198</f>
        <v>0</v>
      </c>
      <c r="BH195" s="254">
        <f>BH197+BH198</f>
        <v>0</v>
      </c>
      <c r="BI195" s="254">
        <f>BI197+BI198</f>
        <v>0</v>
      </c>
      <c r="BJ195" s="254">
        <f>BJ197+BJ198</f>
        <v>0</v>
      </c>
      <c r="BK195" s="254">
        <f>BK197+BK198</f>
        <v>0</v>
      </c>
    </row>
    <row r="196" spans="1:63" s="223" customFormat="1" ht="18.75" customHeight="1">
      <c r="A196" s="306" t="s">
        <v>9</v>
      </c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06"/>
      <c r="AC196" s="306"/>
      <c r="AD196" s="306"/>
      <c r="AE196" s="306"/>
      <c r="AF196" s="306"/>
      <c r="AG196" s="306"/>
      <c r="AH196" s="306"/>
      <c r="AI196" s="306"/>
      <c r="AJ196" s="306"/>
      <c r="AK196" s="306"/>
      <c r="AL196" s="306"/>
      <c r="AM196" s="306"/>
      <c r="AN196" s="306"/>
      <c r="AO196" s="306"/>
      <c r="AP196" s="224"/>
      <c r="AQ196" s="307"/>
      <c r="AR196" s="307"/>
      <c r="AS196" s="307"/>
      <c r="AT196" s="307"/>
      <c r="AU196" s="307"/>
      <c r="AV196" s="307"/>
      <c r="AW196" s="307"/>
      <c r="AX196" s="307"/>
      <c r="AY196" s="307"/>
      <c r="AZ196" s="307"/>
      <c r="BA196" s="307"/>
      <c r="BB196" s="307"/>
      <c r="BC196" s="225"/>
      <c r="BD196" s="225"/>
      <c r="BE196" s="225"/>
      <c r="BF196" s="225"/>
      <c r="BG196" s="254"/>
      <c r="BH196" s="226"/>
      <c r="BI196" s="226"/>
      <c r="BJ196" s="226"/>
      <c r="BK196" s="226"/>
    </row>
    <row r="197" spans="1:63" s="223" customFormat="1" ht="84" customHeight="1">
      <c r="A197" s="306" t="s">
        <v>131</v>
      </c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6"/>
      <c r="AB197" s="306"/>
      <c r="AC197" s="306"/>
      <c r="AD197" s="306"/>
      <c r="AE197" s="306"/>
      <c r="AF197" s="306"/>
      <c r="AG197" s="306"/>
      <c r="AH197" s="306"/>
      <c r="AI197" s="306"/>
      <c r="AJ197" s="306"/>
      <c r="AK197" s="306"/>
      <c r="AL197" s="306"/>
      <c r="AM197" s="306"/>
      <c r="AN197" s="306"/>
      <c r="AO197" s="306"/>
      <c r="AP197" s="224"/>
      <c r="AQ197" s="307"/>
      <c r="AR197" s="307"/>
      <c r="AS197" s="307"/>
      <c r="AT197" s="307"/>
      <c r="AU197" s="307"/>
      <c r="AV197" s="307"/>
      <c r="AW197" s="307"/>
      <c r="AX197" s="307"/>
      <c r="AY197" s="307"/>
      <c r="AZ197" s="307"/>
      <c r="BA197" s="307"/>
      <c r="BB197" s="307"/>
      <c r="BC197" s="225"/>
      <c r="BD197" s="225"/>
      <c r="BE197" s="225"/>
      <c r="BF197" s="225" t="s">
        <v>132</v>
      </c>
      <c r="BG197" s="254">
        <f>BH197+BI197+BJ197+BK197</f>
        <v>0</v>
      </c>
      <c r="BH197" s="226">
        <v>0</v>
      </c>
      <c r="BI197" s="226">
        <v>0</v>
      </c>
      <c r="BJ197" s="226">
        <v>0</v>
      </c>
      <c r="BK197" s="226">
        <v>0</v>
      </c>
    </row>
    <row r="198" spans="1:63" s="223" customFormat="1" ht="78" customHeight="1">
      <c r="A198" s="306" t="s">
        <v>133</v>
      </c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224"/>
      <c r="AQ198" s="307"/>
      <c r="AR198" s="307"/>
      <c r="AS198" s="307"/>
      <c r="AT198" s="307"/>
      <c r="AU198" s="307"/>
      <c r="AV198" s="307"/>
      <c r="AW198" s="307"/>
      <c r="AX198" s="307"/>
      <c r="AY198" s="307"/>
      <c r="AZ198" s="307"/>
      <c r="BA198" s="307"/>
      <c r="BB198" s="307"/>
      <c r="BC198" s="225"/>
      <c r="BD198" s="225"/>
      <c r="BE198" s="225"/>
      <c r="BF198" s="225" t="s">
        <v>134</v>
      </c>
      <c r="BG198" s="254">
        <f>BH198+BI198+BJ198+BK198</f>
        <v>0</v>
      </c>
      <c r="BH198" s="226">
        <v>0</v>
      </c>
      <c r="BI198" s="226">
        <v>0</v>
      </c>
      <c r="BJ198" s="226">
        <v>0</v>
      </c>
      <c r="BK198" s="226">
        <v>0</v>
      </c>
    </row>
    <row r="199" spans="1:63" s="223" customFormat="1" ht="27.75" customHeight="1">
      <c r="A199" s="324" t="s">
        <v>378</v>
      </c>
      <c r="B199" s="324"/>
      <c r="C199" s="324"/>
      <c r="D199" s="324"/>
      <c r="E199" s="324"/>
      <c r="F199" s="324"/>
      <c r="G199" s="324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324"/>
      <c r="AF199" s="324"/>
      <c r="AG199" s="324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  <c r="AX199" s="324"/>
      <c r="AY199" s="324"/>
      <c r="AZ199" s="324"/>
      <c r="BA199" s="324"/>
      <c r="BB199" s="324"/>
      <c r="BC199" s="324"/>
      <c r="BD199" s="324"/>
      <c r="BE199" s="324"/>
      <c r="BF199" s="324"/>
      <c r="BG199" s="324"/>
      <c r="BH199" s="324"/>
      <c r="BI199" s="324"/>
      <c r="BJ199" s="324"/>
      <c r="BK199" s="324"/>
    </row>
    <row r="200" spans="1:63" s="235" customFormat="1" ht="66" customHeight="1">
      <c r="A200" s="312" t="s">
        <v>45</v>
      </c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12"/>
      <c r="Q200" s="312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312"/>
      <c r="AG200" s="312"/>
      <c r="AH200" s="312"/>
      <c r="AI200" s="312"/>
      <c r="AJ200" s="312"/>
      <c r="AK200" s="312"/>
      <c r="AL200" s="312"/>
      <c r="AM200" s="312"/>
      <c r="AN200" s="312"/>
      <c r="AO200" s="312"/>
      <c r="AP200" s="233"/>
      <c r="AQ200" s="313"/>
      <c r="AR200" s="313"/>
      <c r="AS200" s="313"/>
      <c r="AT200" s="313"/>
      <c r="AU200" s="313"/>
      <c r="AV200" s="313"/>
      <c r="AW200" s="313"/>
      <c r="AX200" s="313"/>
      <c r="AY200" s="313"/>
      <c r="AZ200" s="313"/>
      <c r="BA200" s="313"/>
      <c r="BB200" s="313"/>
      <c r="BC200" s="234"/>
      <c r="BD200" s="234"/>
      <c r="BE200" s="234"/>
      <c r="BF200" s="234"/>
      <c r="BG200" s="249">
        <f>BG201+BG206+BG222+BG226+BG236+BG247</f>
        <v>142000</v>
      </c>
      <c r="BH200" s="249">
        <f>BH201+BH206+BH222+BH226+BH236+BH247</f>
        <v>0</v>
      </c>
      <c r="BI200" s="249">
        <f>BI201+BI206+BI222+BI226+BI236+BI247</f>
        <v>142000</v>
      </c>
      <c r="BJ200" s="249">
        <f>BJ201+BJ206+BJ222+BJ226+BJ236+BJ247</f>
        <v>0</v>
      </c>
      <c r="BK200" s="249">
        <f>BK201+BK206+BK222+BK226+BK236+BK247</f>
        <v>0</v>
      </c>
    </row>
    <row r="201" spans="1:63" s="223" customFormat="1" ht="32.25" customHeight="1">
      <c r="A201" s="312" t="s">
        <v>46</v>
      </c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  <c r="P201" s="312"/>
      <c r="Q201" s="312"/>
      <c r="R201" s="312"/>
      <c r="S201" s="312"/>
      <c r="T201" s="312"/>
      <c r="U201" s="312"/>
      <c r="V201" s="312"/>
      <c r="W201" s="312"/>
      <c r="X201" s="312"/>
      <c r="Y201" s="312"/>
      <c r="Z201" s="312"/>
      <c r="AA201" s="312"/>
      <c r="AB201" s="312"/>
      <c r="AC201" s="312"/>
      <c r="AD201" s="312"/>
      <c r="AE201" s="312"/>
      <c r="AF201" s="312"/>
      <c r="AG201" s="312"/>
      <c r="AH201" s="312"/>
      <c r="AI201" s="312"/>
      <c r="AJ201" s="312"/>
      <c r="AK201" s="312"/>
      <c r="AL201" s="312"/>
      <c r="AM201" s="312"/>
      <c r="AN201" s="312"/>
      <c r="AO201" s="312"/>
      <c r="AP201" s="233">
        <v>210</v>
      </c>
      <c r="AQ201" s="307"/>
      <c r="AR201" s="307"/>
      <c r="AS201" s="307"/>
      <c r="AT201" s="307"/>
      <c r="AU201" s="307"/>
      <c r="AV201" s="307"/>
      <c r="AW201" s="307"/>
      <c r="AX201" s="307"/>
      <c r="AY201" s="307"/>
      <c r="AZ201" s="307"/>
      <c r="BA201" s="307"/>
      <c r="BB201" s="307"/>
      <c r="BC201" s="307"/>
      <c r="BD201" s="307"/>
      <c r="BE201" s="307"/>
      <c r="BF201" s="225"/>
      <c r="BG201" s="255">
        <f>BG203+BG204+BG205</f>
        <v>0</v>
      </c>
      <c r="BH201" s="255">
        <f>BH203+BH204+BH205</f>
        <v>0</v>
      </c>
      <c r="BI201" s="255">
        <f>BI203+BI204+BI205</f>
        <v>0</v>
      </c>
      <c r="BJ201" s="255">
        <f>BJ203+BJ204+BJ205</f>
        <v>0</v>
      </c>
      <c r="BK201" s="255">
        <f>BK203+BK204+BK205</f>
        <v>0</v>
      </c>
    </row>
    <row r="202" spans="1:63" s="223" customFormat="1" ht="14.25" customHeight="1">
      <c r="A202" s="314" t="s">
        <v>47</v>
      </c>
      <c r="B202" s="314"/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/>
      <c r="AO202" s="314"/>
      <c r="AP202" s="224"/>
      <c r="AQ202" s="307"/>
      <c r="AR202" s="307"/>
      <c r="AS202" s="307"/>
      <c r="AT202" s="307"/>
      <c r="AU202" s="307"/>
      <c r="AV202" s="307"/>
      <c r="AW202" s="307"/>
      <c r="AX202" s="307"/>
      <c r="AY202" s="307"/>
      <c r="AZ202" s="307"/>
      <c r="BA202" s="307"/>
      <c r="BB202" s="307"/>
      <c r="BC202" s="307"/>
      <c r="BD202" s="307"/>
      <c r="BE202" s="307"/>
      <c r="BF202" s="225"/>
      <c r="BG202" s="226"/>
      <c r="BH202" s="226"/>
      <c r="BI202" s="226"/>
      <c r="BJ202" s="226"/>
      <c r="BK202" s="228"/>
    </row>
    <row r="203" spans="1:63" s="223" customFormat="1" ht="18.75" customHeight="1">
      <c r="A203" s="306" t="s">
        <v>48</v>
      </c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224"/>
      <c r="AQ203" s="307" t="s">
        <v>49</v>
      </c>
      <c r="AR203" s="307"/>
      <c r="AS203" s="307"/>
      <c r="AT203" s="307"/>
      <c r="AU203" s="307"/>
      <c r="AV203" s="307"/>
      <c r="AW203" s="307"/>
      <c r="AX203" s="307"/>
      <c r="AY203" s="307"/>
      <c r="AZ203" s="307"/>
      <c r="BA203" s="307"/>
      <c r="BB203" s="307"/>
      <c r="BC203" s="225"/>
      <c r="BD203" s="225"/>
      <c r="BE203" s="225"/>
      <c r="BF203" s="225" t="s">
        <v>50</v>
      </c>
      <c r="BG203" s="255">
        <f>BH203+BI203+BJ203+BK203</f>
        <v>0</v>
      </c>
      <c r="BH203" s="226">
        <v>0</v>
      </c>
      <c r="BI203" s="226">
        <v>0</v>
      </c>
      <c r="BJ203" s="226">
        <v>0</v>
      </c>
      <c r="BK203" s="226">
        <v>0</v>
      </c>
    </row>
    <row r="204" spans="1:63" s="223" customFormat="1" ht="37.5" customHeight="1">
      <c r="A204" s="306" t="s">
        <v>136</v>
      </c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224"/>
      <c r="AQ204" s="307" t="s">
        <v>52</v>
      </c>
      <c r="AR204" s="307"/>
      <c r="AS204" s="307"/>
      <c r="AT204" s="307"/>
      <c r="AU204" s="307"/>
      <c r="AV204" s="307"/>
      <c r="AW204" s="307"/>
      <c r="AX204" s="307"/>
      <c r="AY204" s="307"/>
      <c r="AZ204" s="307"/>
      <c r="BA204" s="307"/>
      <c r="BB204" s="307"/>
      <c r="BC204" s="225"/>
      <c r="BD204" s="225"/>
      <c r="BE204" s="225"/>
      <c r="BF204" s="225" t="s">
        <v>53</v>
      </c>
      <c r="BG204" s="255">
        <f>BH204+BI204+BJ204+BK204</f>
        <v>0</v>
      </c>
      <c r="BH204" s="226">
        <v>0</v>
      </c>
      <c r="BI204" s="226">
        <v>0</v>
      </c>
      <c r="BJ204" s="226">
        <v>0</v>
      </c>
      <c r="BK204" s="226">
        <v>0</v>
      </c>
    </row>
    <row r="205" spans="1:63" s="223" customFormat="1" ht="25.5" customHeight="1">
      <c r="A205" s="306" t="s">
        <v>54</v>
      </c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224"/>
      <c r="AQ205" s="307" t="s">
        <v>55</v>
      </c>
      <c r="AR205" s="307"/>
      <c r="AS205" s="307"/>
      <c r="AT205" s="307"/>
      <c r="AU205" s="307"/>
      <c r="AV205" s="307"/>
      <c r="AW205" s="307"/>
      <c r="AX205" s="307"/>
      <c r="AY205" s="307"/>
      <c r="AZ205" s="307"/>
      <c r="BA205" s="307"/>
      <c r="BB205" s="307"/>
      <c r="BC205" s="225"/>
      <c r="BD205" s="225"/>
      <c r="BE205" s="225"/>
      <c r="BF205" s="225" t="s">
        <v>56</v>
      </c>
      <c r="BG205" s="255">
        <f>BH205+BI205+BJ205+BK205</f>
        <v>0</v>
      </c>
      <c r="BH205" s="226">
        <v>0</v>
      </c>
      <c r="BI205" s="226">
        <v>0</v>
      </c>
      <c r="BJ205" s="226">
        <v>0</v>
      </c>
      <c r="BK205" s="226">
        <v>0</v>
      </c>
    </row>
    <row r="206" spans="1:63" s="223" customFormat="1" ht="23.25" customHeight="1">
      <c r="A206" s="312" t="s">
        <v>57</v>
      </c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2"/>
      <c r="AG206" s="312"/>
      <c r="AH206" s="312"/>
      <c r="AI206" s="312"/>
      <c r="AJ206" s="312"/>
      <c r="AK206" s="312"/>
      <c r="AL206" s="312"/>
      <c r="AM206" s="312"/>
      <c r="AN206" s="312"/>
      <c r="AO206" s="312"/>
      <c r="AP206" s="233">
        <v>220</v>
      </c>
      <c r="AQ206" s="307"/>
      <c r="AR206" s="307"/>
      <c r="AS206" s="307"/>
      <c r="AT206" s="307"/>
      <c r="AU206" s="307"/>
      <c r="AV206" s="307"/>
      <c r="AW206" s="307"/>
      <c r="AX206" s="307"/>
      <c r="AY206" s="307"/>
      <c r="AZ206" s="307"/>
      <c r="BA206" s="307"/>
      <c r="BB206" s="307"/>
      <c r="BC206" s="307"/>
      <c r="BD206" s="307"/>
      <c r="BE206" s="307"/>
      <c r="BF206" s="225"/>
      <c r="BG206" s="255">
        <f>BG208+BG209+BG210+BG216+BG217+BG218+BG219+BG220+BG221</f>
        <v>120000</v>
      </c>
      <c r="BH206" s="255">
        <f>BH208+BH209+BH210+BH216+BH217+BH218+BH219+BH220+BH221</f>
        <v>0</v>
      </c>
      <c r="BI206" s="255">
        <f>BI208+BI209+BI210+BI216+BI217+BI218+BI219+BI220+BI221</f>
        <v>120000</v>
      </c>
      <c r="BJ206" s="255">
        <f>BJ208+BJ209+BJ210+BJ216+BJ217+BJ218+BJ219+BJ220+BJ221</f>
        <v>0</v>
      </c>
      <c r="BK206" s="255">
        <f>BK208+BK209+BK210+BK216+BK217+BK218+BK219+BK220+BK221</f>
        <v>0</v>
      </c>
    </row>
    <row r="207" spans="1:63" s="223" customFormat="1" ht="15" customHeight="1">
      <c r="A207" s="314" t="s">
        <v>9</v>
      </c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4"/>
      <c r="W207" s="314"/>
      <c r="X207" s="314"/>
      <c r="Y207" s="314"/>
      <c r="Z207" s="314"/>
      <c r="AA207" s="314"/>
      <c r="AB207" s="314"/>
      <c r="AC207" s="314"/>
      <c r="AD207" s="314"/>
      <c r="AE207" s="314"/>
      <c r="AF207" s="314"/>
      <c r="AG207" s="314"/>
      <c r="AH207" s="314"/>
      <c r="AI207" s="314"/>
      <c r="AJ207" s="314"/>
      <c r="AK207" s="314"/>
      <c r="AL207" s="314"/>
      <c r="AM207" s="314"/>
      <c r="AN207" s="314"/>
      <c r="AO207" s="314"/>
      <c r="AP207" s="224"/>
      <c r="AQ207" s="307"/>
      <c r="AR207" s="307"/>
      <c r="AS207" s="307"/>
      <c r="AT207" s="307"/>
      <c r="AU207" s="307"/>
      <c r="AV207" s="307"/>
      <c r="AW207" s="307"/>
      <c r="AX207" s="307"/>
      <c r="AY207" s="307"/>
      <c r="AZ207" s="307"/>
      <c r="BA207" s="307"/>
      <c r="BB207" s="307"/>
      <c r="BC207" s="307"/>
      <c r="BD207" s="307"/>
      <c r="BE207" s="307"/>
      <c r="BF207" s="225"/>
      <c r="BG207" s="226"/>
      <c r="BH207" s="226"/>
      <c r="BI207" s="226"/>
      <c r="BJ207" s="226"/>
      <c r="BK207" s="228"/>
    </row>
    <row r="208" spans="1:63" s="223" customFormat="1" ht="18.75" customHeight="1">
      <c r="A208" s="306" t="s">
        <v>58</v>
      </c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  <c r="AA208" s="306"/>
      <c r="AB208" s="306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224"/>
      <c r="AQ208" s="307" t="s">
        <v>59</v>
      </c>
      <c r="AR208" s="307"/>
      <c r="AS208" s="307"/>
      <c r="AT208" s="307"/>
      <c r="AU208" s="307"/>
      <c r="AV208" s="307"/>
      <c r="AW208" s="307"/>
      <c r="AX208" s="307"/>
      <c r="AY208" s="307"/>
      <c r="AZ208" s="307"/>
      <c r="BA208" s="307"/>
      <c r="BB208" s="307"/>
      <c r="BC208" s="225"/>
      <c r="BD208" s="225"/>
      <c r="BE208" s="225"/>
      <c r="BF208" s="225" t="s">
        <v>60</v>
      </c>
      <c r="BG208" s="255">
        <f aca="true" t="shared" si="18" ref="BG208:BG221">BH208+BI208+BJ208+BK208</f>
        <v>0</v>
      </c>
      <c r="BH208" s="226">
        <v>0</v>
      </c>
      <c r="BI208" s="226">
        <v>0</v>
      </c>
      <c r="BJ208" s="226">
        <v>0</v>
      </c>
      <c r="BK208" s="228">
        <v>0</v>
      </c>
    </row>
    <row r="209" spans="1:63" s="223" customFormat="1" ht="18.75" customHeight="1">
      <c r="A209" s="306" t="s">
        <v>61</v>
      </c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6"/>
      <c r="AM209" s="306"/>
      <c r="AN209" s="306"/>
      <c r="AO209" s="306"/>
      <c r="AP209" s="224"/>
      <c r="AQ209" s="307" t="s">
        <v>59</v>
      </c>
      <c r="AR209" s="307"/>
      <c r="AS209" s="307"/>
      <c r="AT209" s="307"/>
      <c r="AU209" s="307"/>
      <c r="AV209" s="307"/>
      <c r="AW209" s="307"/>
      <c r="AX209" s="307"/>
      <c r="AY209" s="307"/>
      <c r="AZ209" s="307"/>
      <c r="BA209" s="307"/>
      <c r="BB209" s="307"/>
      <c r="BC209" s="225"/>
      <c r="BD209" s="225"/>
      <c r="BE209" s="225"/>
      <c r="BF209" s="225" t="s">
        <v>62</v>
      </c>
      <c r="BG209" s="255">
        <f t="shared" si="18"/>
        <v>0</v>
      </c>
      <c r="BH209" s="226">
        <v>0</v>
      </c>
      <c r="BI209" s="226">
        <v>0</v>
      </c>
      <c r="BJ209" s="226">
        <v>0</v>
      </c>
      <c r="BK209" s="228">
        <v>0</v>
      </c>
    </row>
    <row r="210" spans="1:63" s="223" customFormat="1" ht="18.75" customHeight="1">
      <c r="A210" s="306" t="s">
        <v>63</v>
      </c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L210" s="306"/>
      <c r="AM210" s="306"/>
      <c r="AN210" s="306"/>
      <c r="AO210" s="306"/>
      <c r="AP210" s="224"/>
      <c r="AQ210" s="307" t="s">
        <v>59</v>
      </c>
      <c r="AR210" s="307"/>
      <c r="AS210" s="307"/>
      <c r="AT210" s="307"/>
      <c r="AU210" s="307"/>
      <c r="AV210" s="307"/>
      <c r="AW210" s="307"/>
      <c r="AX210" s="307"/>
      <c r="AY210" s="307"/>
      <c r="AZ210" s="307"/>
      <c r="BA210" s="307"/>
      <c r="BB210" s="307"/>
      <c r="BC210" s="225"/>
      <c r="BD210" s="225"/>
      <c r="BE210" s="225"/>
      <c r="BF210" s="225" t="s">
        <v>64</v>
      </c>
      <c r="BG210" s="255">
        <f t="shared" si="18"/>
        <v>0</v>
      </c>
      <c r="BH210" s="251">
        <f>BH211+BH212+BH213+BH214+BH215</f>
        <v>0</v>
      </c>
      <c r="BI210" s="251">
        <f>BI211+BI212+BI213+BI214+BI215</f>
        <v>0</v>
      </c>
      <c r="BJ210" s="251">
        <f>BJ211+BJ212+BJ213+BJ214+BJ215</f>
        <v>0</v>
      </c>
      <c r="BK210" s="251">
        <f>BK211+BK212+BK213+BK214+BK215</f>
        <v>0</v>
      </c>
    </row>
    <row r="211" spans="1:63" s="223" customFormat="1" ht="34.5" customHeight="1">
      <c r="A211" s="306" t="s">
        <v>65</v>
      </c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  <c r="AA211" s="306"/>
      <c r="AB211" s="306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224"/>
      <c r="AQ211" s="307" t="s">
        <v>59</v>
      </c>
      <c r="AR211" s="307"/>
      <c r="AS211" s="307"/>
      <c r="AT211" s="307"/>
      <c r="AU211" s="307"/>
      <c r="AV211" s="307"/>
      <c r="AW211" s="307"/>
      <c r="AX211" s="307"/>
      <c r="AY211" s="307"/>
      <c r="AZ211" s="307"/>
      <c r="BA211" s="307"/>
      <c r="BB211" s="307"/>
      <c r="BC211" s="225"/>
      <c r="BD211" s="225"/>
      <c r="BE211" s="225"/>
      <c r="BF211" s="225" t="s">
        <v>66</v>
      </c>
      <c r="BG211" s="255">
        <f t="shared" si="18"/>
        <v>0</v>
      </c>
      <c r="BH211" s="226">
        <v>0</v>
      </c>
      <c r="BI211" s="226">
        <v>0</v>
      </c>
      <c r="BJ211" s="226">
        <v>0</v>
      </c>
      <c r="BK211" s="228">
        <v>0</v>
      </c>
    </row>
    <row r="212" spans="1:63" s="223" customFormat="1" ht="22.5" customHeight="1">
      <c r="A212" s="306" t="s">
        <v>67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  <c r="AA212" s="306"/>
      <c r="AB212" s="306"/>
      <c r="AC212" s="306"/>
      <c r="AD212" s="306"/>
      <c r="AE212" s="306"/>
      <c r="AF212" s="306"/>
      <c r="AG212" s="306"/>
      <c r="AH212" s="306"/>
      <c r="AI212" s="306"/>
      <c r="AJ212" s="306"/>
      <c r="AK212" s="306"/>
      <c r="AL212" s="306"/>
      <c r="AM212" s="306"/>
      <c r="AN212" s="306"/>
      <c r="AO212" s="306"/>
      <c r="AP212" s="224"/>
      <c r="AQ212" s="307" t="s">
        <v>59</v>
      </c>
      <c r="AR212" s="307"/>
      <c r="AS212" s="307"/>
      <c r="AT212" s="307"/>
      <c r="AU212" s="307"/>
      <c r="AV212" s="307"/>
      <c r="AW212" s="307"/>
      <c r="AX212" s="307"/>
      <c r="AY212" s="307"/>
      <c r="AZ212" s="307"/>
      <c r="BA212" s="307"/>
      <c r="BB212" s="307"/>
      <c r="BC212" s="225"/>
      <c r="BD212" s="225"/>
      <c r="BE212" s="225"/>
      <c r="BF212" s="225" t="s">
        <v>68</v>
      </c>
      <c r="BG212" s="255">
        <f t="shared" si="18"/>
        <v>0</v>
      </c>
      <c r="BH212" s="226">
        <v>0</v>
      </c>
      <c r="BI212" s="226">
        <v>0</v>
      </c>
      <c r="BJ212" s="226">
        <v>0</v>
      </c>
      <c r="BK212" s="228">
        <v>0</v>
      </c>
    </row>
    <row r="213" spans="1:63" s="223" customFormat="1" ht="40.5" customHeight="1">
      <c r="A213" s="306" t="s">
        <v>69</v>
      </c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  <c r="AA213" s="306"/>
      <c r="AB213" s="306"/>
      <c r="AC213" s="306"/>
      <c r="AD213" s="306"/>
      <c r="AE213" s="306"/>
      <c r="AF213" s="306"/>
      <c r="AG213" s="306"/>
      <c r="AH213" s="306"/>
      <c r="AI213" s="306"/>
      <c r="AJ213" s="306"/>
      <c r="AK213" s="306"/>
      <c r="AL213" s="306"/>
      <c r="AM213" s="306"/>
      <c r="AN213" s="306"/>
      <c r="AO213" s="306"/>
      <c r="AP213" s="224"/>
      <c r="AQ213" s="307" t="s">
        <v>59</v>
      </c>
      <c r="AR213" s="307"/>
      <c r="AS213" s="307"/>
      <c r="AT213" s="307"/>
      <c r="AU213" s="307"/>
      <c r="AV213" s="307"/>
      <c r="AW213" s="307"/>
      <c r="AX213" s="307"/>
      <c r="AY213" s="307"/>
      <c r="AZ213" s="307"/>
      <c r="BA213" s="307"/>
      <c r="BB213" s="307"/>
      <c r="BC213" s="225"/>
      <c r="BD213" s="225"/>
      <c r="BE213" s="225"/>
      <c r="BF213" s="225" t="s">
        <v>70</v>
      </c>
      <c r="BG213" s="255">
        <f t="shared" si="18"/>
        <v>0</v>
      </c>
      <c r="BH213" s="226">
        <v>0</v>
      </c>
      <c r="BI213" s="226">
        <v>0</v>
      </c>
      <c r="BJ213" s="226">
        <v>0</v>
      </c>
      <c r="BK213" s="228">
        <v>0</v>
      </c>
    </row>
    <row r="214" spans="1:63" s="223" customFormat="1" ht="38.25" customHeight="1">
      <c r="A214" s="306" t="s">
        <v>71</v>
      </c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  <c r="AA214" s="306"/>
      <c r="AB214" s="306"/>
      <c r="AC214" s="306"/>
      <c r="AD214" s="306"/>
      <c r="AE214" s="306"/>
      <c r="AF214" s="306"/>
      <c r="AG214" s="306"/>
      <c r="AH214" s="306"/>
      <c r="AI214" s="306"/>
      <c r="AJ214" s="306"/>
      <c r="AK214" s="306"/>
      <c r="AL214" s="306"/>
      <c r="AM214" s="306"/>
      <c r="AN214" s="306"/>
      <c r="AO214" s="306"/>
      <c r="AP214" s="224"/>
      <c r="AQ214" s="307" t="s">
        <v>59</v>
      </c>
      <c r="AR214" s="307"/>
      <c r="AS214" s="307"/>
      <c r="AT214" s="307"/>
      <c r="AU214" s="307"/>
      <c r="AV214" s="307"/>
      <c r="AW214" s="307"/>
      <c r="AX214" s="307"/>
      <c r="AY214" s="307"/>
      <c r="AZ214" s="307"/>
      <c r="BA214" s="307"/>
      <c r="BB214" s="307"/>
      <c r="BC214" s="225"/>
      <c r="BD214" s="225"/>
      <c r="BE214" s="225"/>
      <c r="BF214" s="225" t="s">
        <v>72</v>
      </c>
      <c r="BG214" s="255">
        <f t="shared" si="18"/>
        <v>0</v>
      </c>
      <c r="BH214" s="226">
        <v>0</v>
      </c>
      <c r="BI214" s="226">
        <v>0</v>
      </c>
      <c r="BJ214" s="226">
        <v>0</v>
      </c>
      <c r="BK214" s="228">
        <v>0</v>
      </c>
    </row>
    <row r="215" spans="1:63" s="223" customFormat="1" ht="23.25" customHeight="1">
      <c r="A215" s="306" t="s">
        <v>73</v>
      </c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  <c r="AA215" s="306"/>
      <c r="AB215" s="306"/>
      <c r="AC215" s="306"/>
      <c r="AD215" s="306"/>
      <c r="AE215" s="306"/>
      <c r="AF215" s="306"/>
      <c r="AG215" s="306"/>
      <c r="AH215" s="306"/>
      <c r="AI215" s="306"/>
      <c r="AJ215" s="306"/>
      <c r="AK215" s="306"/>
      <c r="AL215" s="306"/>
      <c r="AM215" s="306"/>
      <c r="AN215" s="306"/>
      <c r="AO215" s="306"/>
      <c r="AP215" s="224"/>
      <c r="AQ215" s="307" t="s">
        <v>59</v>
      </c>
      <c r="AR215" s="307"/>
      <c r="AS215" s="307"/>
      <c r="AT215" s="307"/>
      <c r="AU215" s="307"/>
      <c r="AV215" s="307"/>
      <c r="AW215" s="307"/>
      <c r="AX215" s="307"/>
      <c r="AY215" s="307"/>
      <c r="AZ215" s="307"/>
      <c r="BA215" s="307"/>
      <c r="BB215" s="307"/>
      <c r="BC215" s="225"/>
      <c r="BD215" s="225"/>
      <c r="BE215" s="225"/>
      <c r="BF215" s="225" t="s">
        <v>74</v>
      </c>
      <c r="BG215" s="255">
        <f t="shared" si="18"/>
        <v>0</v>
      </c>
      <c r="BH215" s="226">
        <v>0</v>
      </c>
      <c r="BI215" s="226">
        <v>0</v>
      </c>
      <c r="BJ215" s="226">
        <v>0</v>
      </c>
      <c r="BK215" s="228">
        <v>0</v>
      </c>
    </row>
    <row r="216" spans="1:63" s="223" customFormat="1" ht="67.5" customHeight="1">
      <c r="A216" s="306" t="s">
        <v>75</v>
      </c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  <c r="AA216" s="306"/>
      <c r="AB216" s="306"/>
      <c r="AC216" s="306"/>
      <c r="AD216" s="306"/>
      <c r="AE216" s="306"/>
      <c r="AF216" s="306"/>
      <c r="AG216" s="306"/>
      <c r="AH216" s="306"/>
      <c r="AI216" s="306"/>
      <c r="AJ216" s="306"/>
      <c r="AK216" s="306"/>
      <c r="AL216" s="306"/>
      <c r="AM216" s="306"/>
      <c r="AN216" s="306"/>
      <c r="AO216" s="306"/>
      <c r="AP216" s="224"/>
      <c r="AQ216" s="307" t="s">
        <v>59</v>
      </c>
      <c r="AR216" s="307"/>
      <c r="AS216" s="307"/>
      <c r="AT216" s="307"/>
      <c r="AU216" s="307"/>
      <c r="AV216" s="307"/>
      <c r="AW216" s="307"/>
      <c r="AX216" s="307"/>
      <c r="AY216" s="307"/>
      <c r="AZ216" s="307"/>
      <c r="BA216" s="307"/>
      <c r="BB216" s="307"/>
      <c r="BC216" s="225"/>
      <c r="BD216" s="225"/>
      <c r="BE216" s="225"/>
      <c r="BF216" s="225" t="s">
        <v>76</v>
      </c>
      <c r="BG216" s="255">
        <f t="shared" si="18"/>
        <v>0</v>
      </c>
      <c r="BH216" s="226">
        <v>0</v>
      </c>
      <c r="BI216" s="226">
        <v>0</v>
      </c>
      <c r="BJ216" s="226">
        <v>0</v>
      </c>
      <c r="BK216" s="228">
        <v>0</v>
      </c>
    </row>
    <row r="217" spans="1:63" s="223" customFormat="1" ht="38.25" customHeight="1">
      <c r="A217" s="306" t="s">
        <v>77</v>
      </c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  <c r="AA217" s="306"/>
      <c r="AB217" s="306"/>
      <c r="AC217" s="306"/>
      <c r="AD217" s="306"/>
      <c r="AE217" s="306"/>
      <c r="AF217" s="306"/>
      <c r="AG217" s="306"/>
      <c r="AH217" s="306"/>
      <c r="AI217" s="306"/>
      <c r="AJ217" s="306"/>
      <c r="AK217" s="306"/>
      <c r="AL217" s="306"/>
      <c r="AM217" s="306"/>
      <c r="AN217" s="306"/>
      <c r="AO217" s="306"/>
      <c r="AP217" s="224"/>
      <c r="AQ217" s="307" t="s">
        <v>59</v>
      </c>
      <c r="AR217" s="307"/>
      <c r="AS217" s="307"/>
      <c r="AT217" s="307"/>
      <c r="AU217" s="307"/>
      <c r="AV217" s="307"/>
      <c r="AW217" s="307"/>
      <c r="AX217" s="307"/>
      <c r="AY217" s="307"/>
      <c r="AZ217" s="307"/>
      <c r="BA217" s="307"/>
      <c r="BB217" s="307"/>
      <c r="BC217" s="225"/>
      <c r="BD217" s="225"/>
      <c r="BE217" s="225"/>
      <c r="BF217" s="225" t="s">
        <v>78</v>
      </c>
      <c r="BG217" s="255">
        <f t="shared" si="18"/>
        <v>8000</v>
      </c>
      <c r="BH217" s="226">
        <v>0</v>
      </c>
      <c r="BI217" s="226">
        <v>8000</v>
      </c>
      <c r="BJ217" s="226">
        <v>0</v>
      </c>
      <c r="BK217" s="228">
        <v>0</v>
      </c>
    </row>
    <row r="218" spans="1:63" s="223" customFormat="1" ht="24.75" customHeight="1">
      <c r="A218" s="306" t="s">
        <v>79</v>
      </c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  <c r="AA218" s="306"/>
      <c r="AB218" s="306"/>
      <c r="AC218" s="306"/>
      <c r="AD218" s="306"/>
      <c r="AE218" s="306"/>
      <c r="AF218" s="306"/>
      <c r="AG218" s="306"/>
      <c r="AH218" s="306"/>
      <c r="AI218" s="306"/>
      <c r="AJ218" s="306"/>
      <c r="AK218" s="306"/>
      <c r="AL218" s="306"/>
      <c r="AM218" s="306"/>
      <c r="AN218" s="306"/>
      <c r="AO218" s="306"/>
      <c r="AP218" s="224"/>
      <c r="AQ218" s="307" t="s">
        <v>59</v>
      </c>
      <c r="AR218" s="307"/>
      <c r="AS218" s="307"/>
      <c r="AT218" s="307"/>
      <c r="AU218" s="307"/>
      <c r="AV218" s="307"/>
      <c r="AW218" s="307"/>
      <c r="AX218" s="307"/>
      <c r="AY218" s="307"/>
      <c r="AZ218" s="307"/>
      <c r="BA218" s="307"/>
      <c r="BB218" s="307"/>
      <c r="BC218" s="225"/>
      <c r="BD218" s="225"/>
      <c r="BE218" s="225"/>
      <c r="BF218" s="225" t="s">
        <v>80</v>
      </c>
      <c r="BG218" s="255">
        <f t="shared" si="18"/>
        <v>112000</v>
      </c>
      <c r="BH218" s="226">
        <v>0</v>
      </c>
      <c r="BI218" s="226">
        <v>112000</v>
      </c>
      <c r="BJ218" s="226">
        <v>0</v>
      </c>
      <c r="BK218" s="228">
        <v>0</v>
      </c>
    </row>
    <row r="219" spans="1:63" s="223" customFormat="1" ht="24.75" customHeight="1">
      <c r="A219" s="306" t="s">
        <v>81</v>
      </c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6"/>
      <c r="AD219" s="306"/>
      <c r="AE219" s="306"/>
      <c r="AF219" s="306"/>
      <c r="AG219" s="306"/>
      <c r="AH219" s="306"/>
      <c r="AI219" s="306"/>
      <c r="AJ219" s="306"/>
      <c r="AK219" s="306"/>
      <c r="AL219" s="306"/>
      <c r="AM219" s="306"/>
      <c r="AN219" s="306"/>
      <c r="AO219" s="306"/>
      <c r="AP219" s="224"/>
      <c r="AQ219" s="307" t="s">
        <v>59</v>
      </c>
      <c r="AR219" s="307"/>
      <c r="AS219" s="307"/>
      <c r="AT219" s="307"/>
      <c r="AU219" s="307"/>
      <c r="AV219" s="307"/>
      <c r="AW219" s="307"/>
      <c r="AX219" s="307"/>
      <c r="AY219" s="307"/>
      <c r="AZ219" s="307"/>
      <c r="BA219" s="307"/>
      <c r="BB219" s="307"/>
      <c r="BC219" s="225"/>
      <c r="BD219" s="225"/>
      <c r="BE219" s="225"/>
      <c r="BF219" s="225" t="s">
        <v>82</v>
      </c>
      <c r="BG219" s="255">
        <f t="shared" si="18"/>
        <v>0</v>
      </c>
      <c r="BH219" s="226">
        <v>0</v>
      </c>
      <c r="BI219" s="226">
        <v>0</v>
      </c>
      <c r="BJ219" s="226">
        <v>0</v>
      </c>
      <c r="BK219" s="228">
        <v>0</v>
      </c>
    </row>
    <row r="220" spans="1:63" s="223" customFormat="1" ht="36" customHeight="1">
      <c r="A220" s="306" t="s">
        <v>83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224"/>
      <c r="AQ220" s="307" t="s">
        <v>59</v>
      </c>
      <c r="AR220" s="307"/>
      <c r="AS220" s="307"/>
      <c r="AT220" s="307"/>
      <c r="AU220" s="307"/>
      <c r="AV220" s="307"/>
      <c r="AW220" s="307"/>
      <c r="AX220" s="307"/>
      <c r="AY220" s="307"/>
      <c r="AZ220" s="307"/>
      <c r="BA220" s="307"/>
      <c r="BB220" s="307"/>
      <c r="BC220" s="225"/>
      <c r="BD220" s="225"/>
      <c r="BE220" s="225"/>
      <c r="BF220" s="225" t="s">
        <v>84</v>
      </c>
      <c r="BG220" s="255">
        <f t="shared" si="18"/>
        <v>0</v>
      </c>
      <c r="BH220" s="226">
        <v>0</v>
      </c>
      <c r="BI220" s="226">
        <v>0</v>
      </c>
      <c r="BJ220" s="226">
        <v>0</v>
      </c>
      <c r="BK220" s="228">
        <v>0</v>
      </c>
    </row>
    <row r="221" spans="1:63" s="223" customFormat="1" ht="67.5" customHeight="1">
      <c r="A221" s="306" t="s">
        <v>85</v>
      </c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224"/>
      <c r="AQ221" s="307" t="s">
        <v>59</v>
      </c>
      <c r="AR221" s="307"/>
      <c r="AS221" s="307"/>
      <c r="AT221" s="307"/>
      <c r="AU221" s="307"/>
      <c r="AV221" s="307"/>
      <c r="AW221" s="307"/>
      <c r="AX221" s="307"/>
      <c r="AY221" s="307"/>
      <c r="AZ221" s="307"/>
      <c r="BA221" s="307"/>
      <c r="BB221" s="307"/>
      <c r="BC221" s="225"/>
      <c r="BD221" s="225"/>
      <c r="BE221" s="225"/>
      <c r="BF221" s="225" t="s">
        <v>86</v>
      </c>
      <c r="BG221" s="255">
        <f t="shared" si="18"/>
        <v>0</v>
      </c>
      <c r="BH221" s="226">
        <v>0</v>
      </c>
      <c r="BI221" s="226">
        <v>0</v>
      </c>
      <c r="BJ221" s="226">
        <v>0</v>
      </c>
      <c r="BK221" s="252">
        <v>0</v>
      </c>
    </row>
    <row r="222" spans="1:63" s="223" customFormat="1" ht="22.5" customHeight="1">
      <c r="A222" s="312" t="s">
        <v>87</v>
      </c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  <c r="P222" s="312"/>
      <c r="Q222" s="312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  <c r="AE222" s="312"/>
      <c r="AF222" s="312"/>
      <c r="AG222" s="312"/>
      <c r="AH222" s="312"/>
      <c r="AI222" s="312"/>
      <c r="AJ222" s="312"/>
      <c r="AK222" s="312"/>
      <c r="AL222" s="312"/>
      <c r="AM222" s="312"/>
      <c r="AN222" s="312"/>
      <c r="AO222" s="312"/>
      <c r="AP222" s="233">
        <v>260</v>
      </c>
      <c r="AQ222" s="307"/>
      <c r="AR222" s="307"/>
      <c r="AS222" s="307"/>
      <c r="AT222" s="307"/>
      <c r="AU222" s="307"/>
      <c r="AV222" s="307"/>
      <c r="AW222" s="307"/>
      <c r="AX222" s="307"/>
      <c r="AY222" s="307"/>
      <c r="AZ222" s="307"/>
      <c r="BA222" s="307"/>
      <c r="BB222" s="307"/>
      <c r="BC222" s="307"/>
      <c r="BD222" s="307"/>
      <c r="BE222" s="307"/>
      <c r="BF222" s="225"/>
      <c r="BG222" s="255">
        <f>BG223+BG224+BG225</f>
        <v>0</v>
      </c>
      <c r="BH222" s="255">
        <f>BH223+BH224+BH225</f>
        <v>0</v>
      </c>
      <c r="BI222" s="255">
        <f>BI223+BI224+BI225</f>
        <v>0</v>
      </c>
      <c r="BJ222" s="255">
        <f>BJ223+BJ224+BJ225</f>
        <v>0</v>
      </c>
      <c r="BK222" s="255">
        <f>BK223+BK224+BK225</f>
        <v>0</v>
      </c>
    </row>
    <row r="223" spans="1:63" s="223" customFormat="1" ht="31.5" customHeight="1">
      <c r="A223" s="314" t="s">
        <v>88</v>
      </c>
      <c r="B223" s="314"/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4"/>
      <c r="AD223" s="314"/>
      <c r="AE223" s="314"/>
      <c r="AF223" s="314"/>
      <c r="AG223" s="314"/>
      <c r="AH223" s="314"/>
      <c r="AI223" s="314"/>
      <c r="AJ223" s="314"/>
      <c r="AK223" s="314"/>
      <c r="AL223" s="314"/>
      <c r="AM223" s="314"/>
      <c r="AN223" s="314"/>
      <c r="AO223" s="314"/>
      <c r="AP223" s="224"/>
      <c r="AQ223" s="307"/>
      <c r="AR223" s="307"/>
      <c r="AS223" s="307"/>
      <c r="AT223" s="307"/>
      <c r="AU223" s="307"/>
      <c r="AV223" s="307"/>
      <c r="AW223" s="307"/>
      <c r="AX223" s="307"/>
      <c r="AY223" s="307"/>
      <c r="AZ223" s="307"/>
      <c r="BA223" s="307"/>
      <c r="BB223" s="307"/>
      <c r="BC223" s="307"/>
      <c r="BD223" s="307"/>
      <c r="BE223" s="307"/>
      <c r="BF223" s="225" t="s">
        <v>89</v>
      </c>
      <c r="BG223" s="255">
        <f>BH223+BI223+BJ223+BK223</f>
        <v>0</v>
      </c>
      <c r="BH223" s="226">
        <v>0</v>
      </c>
      <c r="BI223" s="226">
        <v>0</v>
      </c>
      <c r="BJ223" s="226">
        <v>0</v>
      </c>
      <c r="BK223" s="252">
        <v>0</v>
      </c>
    </row>
    <row r="224" spans="1:63" s="223" customFormat="1" ht="48" customHeight="1">
      <c r="A224" s="306" t="s">
        <v>90</v>
      </c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  <c r="AA224" s="306"/>
      <c r="AB224" s="306"/>
      <c r="AC224" s="306"/>
      <c r="AD224" s="306"/>
      <c r="AE224" s="306"/>
      <c r="AF224" s="306"/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224"/>
      <c r="AQ224" s="307"/>
      <c r="AR224" s="307"/>
      <c r="AS224" s="307"/>
      <c r="AT224" s="307"/>
      <c r="AU224" s="307"/>
      <c r="AV224" s="307"/>
      <c r="AW224" s="307"/>
      <c r="AX224" s="307"/>
      <c r="AY224" s="307"/>
      <c r="AZ224" s="307"/>
      <c r="BA224" s="307"/>
      <c r="BB224" s="307"/>
      <c r="BC224" s="225"/>
      <c r="BD224" s="225"/>
      <c r="BE224" s="225"/>
      <c r="BF224" s="225" t="s">
        <v>91</v>
      </c>
      <c r="BG224" s="255">
        <f>BH224+BI224+BJ224+BK224</f>
        <v>0</v>
      </c>
      <c r="BH224" s="226">
        <v>0</v>
      </c>
      <c r="BI224" s="226">
        <v>0</v>
      </c>
      <c r="BJ224" s="226">
        <v>0</v>
      </c>
      <c r="BK224" s="252">
        <v>0</v>
      </c>
    </row>
    <row r="225" spans="1:63" s="223" customFormat="1" ht="35.25" customHeight="1">
      <c r="A225" s="306" t="s">
        <v>92</v>
      </c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  <c r="AA225" s="306"/>
      <c r="AB225" s="306"/>
      <c r="AC225" s="306"/>
      <c r="AD225" s="306"/>
      <c r="AE225" s="306"/>
      <c r="AF225" s="306"/>
      <c r="AG225" s="306"/>
      <c r="AH225" s="306"/>
      <c r="AI225" s="306"/>
      <c r="AJ225" s="306"/>
      <c r="AK225" s="306"/>
      <c r="AL225" s="306"/>
      <c r="AM225" s="306"/>
      <c r="AN225" s="306"/>
      <c r="AO225" s="306"/>
      <c r="AP225" s="224"/>
      <c r="AQ225" s="307"/>
      <c r="AR225" s="307"/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  <c r="BC225" s="225"/>
      <c r="BD225" s="225"/>
      <c r="BE225" s="225"/>
      <c r="BF225" s="225" t="s">
        <v>93</v>
      </c>
      <c r="BG225" s="255">
        <f>BH225+BI225+BJ225+BK225</f>
        <v>0</v>
      </c>
      <c r="BH225" s="226">
        <v>0</v>
      </c>
      <c r="BI225" s="226">
        <v>0</v>
      </c>
      <c r="BJ225" s="226">
        <v>0</v>
      </c>
      <c r="BK225" s="252">
        <v>0</v>
      </c>
    </row>
    <row r="226" spans="1:63" s="223" customFormat="1" ht="25.5" customHeight="1">
      <c r="A226" s="312" t="s">
        <v>94</v>
      </c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  <c r="AG226" s="312"/>
      <c r="AH226" s="312"/>
      <c r="AI226" s="312"/>
      <c r="AJ226" s="312"/>
      <c r="AK226" s="312"/>
      <c r="AL226" s="312"/>
      <c r="AM226" s="312"/>
      <c r="AN226" s="312"/>
      <c r="AO226" s="312"/>
      <c r="AP226" s="233">
        <v>290</v>
      </c>
      <c r="AQ226" s="307"/>
      <c r="AR226" s="307"/>
      <c r="AS226" s="307"/>
      <c r="AT226" s="307"/>
      <c r="AU226" s="307"/>
      <c r="AV226" s="307"/>
      <c r="AW226" s="307"/>
      <c r="AX226" s="307"/>
      <c r="AY226" s="307"/>
      <c r="AZ226" s="307"/>
      <c r="BA226" s="307"/>
      <c r="BB226" s="307"/>
      <c r="BC226" s="307"/>
      <c r="BD226" s="307"/>
      <c r="BE226" s="307"/>
      <c r="BF226" s="225"/>
      <c r="BG226" s="255">
        <f>BG228+BG229+BG230+BG231+BG232+BG233+BG234+BG235</f>
        <v>0</v>
      </c>
      <c r="BH226" s="255">
        <f>BH228+BH229+BH230+BH231+BH232+BH233+BH234+BH235</f>
        <v>0</v>
      </c>
      <c r="BI226" s="255">
        <f>BI228+BI229+BI230+BI231+BI232+BI233+BI234+BI235</f>
        <v>0</v>
      </c>
      <c r="BJ226" s="255">
        <f>BJ228+BJ229+BJ230+BJ231+BJ232+BJ233+BJ234+BJ235</f>
        <v>0</v>
      </c>
      <c r="BK226" s="255">
        <f>BK228+BK229+BK230+BK231+BK232+BK233+BK234+BK235</f>
        <v>0</v>
      </c>
    </row>
    <row r="227" spans="1:63" s="223" customFormat="1" ht="18.75" customHeight="1">
      <c r="A227" s="306" t="s">
        <v>9</v>
      </c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  <c r="AA227" s="306"/>
      <c r="AB227" s="306"/>
      <c r="AC227" s="306"/>
      <c r="AD227" s="306"/>
      <c r="AE227" s="306"/>
      <c r="AF227" s="306"/>
      <c r="AG227" s="306"/>
      <c r="AH227" s="306"/>
      <c r="AI227" s="306"/>
      <c r="AJ227" s="306"/>
      <c r="AK227" s="306"/>
      <c r="AL227" s="306"/>
      <c r="AM227" s="306"/>
      <c r="AN227" s="306"/>
      <c r="AO227" s="306"/>
      <c r="AP227" s="224"/>
      <c r="AQ227" s="307"/>
      <c r="AR227" s="307"/>
      <c r="AS227" s="307"/>
      <c r="AT227" s="307"/>
      <c r="AU227" s="307"/>
      <c r="AV227" s="307"/>
      <c r="AW227" s="307"/>
      <c r="AX227" s="307"/>
      <c r="AY227" s="307"/>
      <c r="AZ227" s="307"/>
      <c r="BA227" s="307"/>
      <c r="BB227" s="307"/>
      <c r="BC227" s="307"/>
      <c r="BD227" s="307"/>
      <c r="BE227" s="307"/>
      <c r="BF227" s="225"/>
      <c r="BG227" s="255"/>
      <c r="BH227" s="226"/>
      <c r="BI227" s="226"/>
      <c r="BJ227" s="226"/>
      <c r="BK227" s="246"/>
    </row>
    <row r="228" spans="1:63" s="223" customFormat="1" ht="36.75" customHeight="1">
      <c r="A228" s="306" t="s">
        <v>95</v>
      </c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  <c r="AA228" s="306"/>
      <c r="AB228" s="306"/>
      <c r="AC228" s="306"/>
      <c r="AD228" s="306"/>
      <c r="AE228" s="306"/>
      <c r="AF228" s="306"/>
      <c r="AG228" s="306"/>
      <c r="AH228" s="306"/>
      <c r="AI228" s="306"/>
      <c r="AJ228" s="306"/>
      <c r="AK228" s="306"/>
      <c r="AL228" s="306"/>
      <c r="AM228" s="306"/>
      <c r="AN228" s="306"/>
      <c r="AO228" s="306"/>
      <c r="AP228" s="233"/>
      <c r="AQ228" s="313" t="s">
        <v>96</v>
      </c>
      <c r="AR228" s="313"/>
      <c r="AS228" s="313"/>
      <c r="AT228" s="313"/>
      <c r="AU228" s="313"/>
      <c r="AV228" s="313"/>
      <c r="AW228" s="313"/>
      <c r="AX228" s="313"/>
      <c r="AY228" s="313"/>
      <c r="AZ228" s="313"/>
      <c r="BA228" s="313"/>
      <c r="BB228" s="313"/>
      <c r="BC228" s="313"/>
      <c r="BD228" s="313"/>
      <c r="BE228" s="313"/>
      <c r="BF228" s="225" t="s">
        <v>97</v>
      </c>
      <c r="BG228" s="255">
        <f aca="true" t="shared" si="19" ref="BG228:BG235">BH228+BI228+BJ228+BK228</f>
        <v>0</v>
      </c>
      <c r="BH228" s="226">
        <v>0</v>
      </c>
      <c r="BI228" s="226">
        <v>0</v>
      </c>
      <c r="BJ228" s="253">
        <v>0</v>
      </c>
      <c r="BK228" s="253">
        <v>0</v>
      </c>
    </row>
    <row r="229" spans="1:63" s="223" customFormat="1" ht="23.25" customHeight="1">
      <c r="A229" s="306" t="s">
        <v>98</v>
      </c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  <c r="AA229" s="306"/>
      <c r="AB229" s="306"/>
      <c r="AC229" s="306"/>
      <c r="AD229" s="306"/>
      <c r="AE229" s="306"/>
      <c r="AF229" s="306"/>
      <c r="AG229" s="306"/>
      <c r="AH229" s="306"/>
      <c r="AI229" s="306"/>
      <c r="AJ229" s="306"/>
      <c r="AK229" s="306"/>
      <c r="AL229" s="306"/>
      <c r="AM229" s="306"/>
      <c r="AN229" s="306"/>
      <c r="AO229" s="306"/>
      <c r="AP229" s="233"/>
      <c r="AQ229" s="313" t="s">
        <v>96</v>
      </c>
      <c r="AR229" s="313"/>
      <c r="AS229" s="313"/>
      <c r="AT229" s="313"/>
      <c r="AU229" s="313"/>
      <c r="AV229" s="313"/>
      <c r="AW229" s="313"/>
      <c r="AX229" s="313"/>
      <c r="AY229" s="313"/>
      <c r="AZ229" s="313"/>
      <c r="BA229" s="313"/>
      <c r="BB229" s="313"/>
      <c r="BC229" s="313"/>
      <c r="BD229" s="313"/>
      <c r="BE229" s="313"/>
      <c r="BF229" s="225" t="s">
        <v>97</v>
      </c>
      <c r="BG229" s="255">
        <f t="shared" si="19"/>
        <v>0</v>
      </c>
      <c r="BH229" s="226">
        <v>0</v>
      </c>
      <c r="BI229" s="226">
        <v>0</v>
      </c>
      <c r="BJ229" s="253">
        <v>0</v>
      </c>
      <c r="BK229" s="253">
        <v>0</v>
      </c>
    </row>
    <row r="230" spans="1:63" s="223" customFormat="1" ht="51.75" customHeight="1">
      <c r="A230" s="306" t="s">
        <v>99</v>
      </c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  <c r="AA230" s="306"/>
      <c r="AB230" s="306"/>
      <c r="AC230" s="306"/>
      <c r="AD230" s="306"/>
      <c r="AE230" s="306"/>
      <c r="AF230" s="306"/>
      <c r="AG230" s="306"/>
      <c r="AH230" s="306"/>
      <c r="AI230" s="306"/>
      <c r="AJ230" s="306"/>
      <c r="AK230" s="306"/>
      <c r="AL230" s="306"/>
      <c r="AM230" s="306"/>
      <c r="AN230" s="306"/>
      <c r="AO230" s="306"/>
      <c r="AP230" s="233"/>
      <c r="AQ230" s="313" t="s">
        <v>100</v>
      </c>
      <c r="AR230" s="313"/>
      <c r="AS230" s="313"/>
      <c r="AT230" s="313"/>
      <c r="AU230" s="313"/>
      <c r="AV230" s="313"/>
      <c r="AW230" s="313"/>
      <c r="AX230" s="313"/>
      <c r="AY230" s="313"/>
      <c r="AZ230" s="313"/>
      <c r="BA230" s="313"/>
      <c r="BB230" s="313"/>
      <c r="BC230" s="313"/>
      <c r="BD230" s="313"/>
      <c r="BE230" s="313"/>
      <c r="BF230" s="225" t="s">
        <v>97</v>
      </c>
      <c r="BG230" s="255">
        <f t="shared" si="19"/>
        <v>0</v>
      </c>
      <c r="BH230" s="226">
        <v>0</v>
      </c>
      <c r="BI230" s="226">
        <v>0</v>
      </c>
      <c r="BJ230" s="253">
        <v>0</v>
      </c>
      <c r="BK230" s="253">
        <v>0</v>
      </c>
    </row>
    <row r="231" spans="1:63" s="223" customFormat="1" ht="51.75" customHeight="1">
      <c r="A231" s="306" t="s">
        <v>101</v>
      </c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  <c r="AA231" s="306"/>
      <c r="AB231" s="306"/>
      <c r="AC231" s="306"/>
      <c r="AD231" s="306"/>
      <c r="AE231" s="306"/>
      <c r="AF231" s="306"/>
      <c r="AG231" s="306"/>
      <c r="AH231" s="306"/>
      <c r="AI231" s="306"/>
      <c r="AJ231" s="306"/>
      <c r="AK231" s="306"/>
      <c r="AL231" s="306"/>
      <c r="AM231" s="306"/>
      <c r="AN231" s="306"/>
      <c r="AO231" s="306"/>
      <c r="AP231" s="233"/>
      <c r="AQ231" s="313" t="s">
        <v>100</v>
      </c>
      <c r="AR231" s="313"/>
      <c r="AS231" s="313"/>
      <c r="AT231" s="313"/>
      <c r="AU231" s="313"/>
      <c r="AV231" s="313"/>
      <c r="AW231" s="313"/>
      <c r="AX231" s="313"/>
      <c r="AY231" s="234"/>
      <c r="AZ231" s="234"/>
      <c r="BA231" s="234"/>
      <c r="BB231" s="234"/>
      <c r="BC231" s="234"/>
      <c r="BD231" s="234"/>
      <c r="BE231" s="234"/>
      <c r="BF231" s="225" t="s">
        <v>97</v>
      </c>
      <c r="BG231" s="255">
        <f t="shared" si="19"/>
        <v>0</v>
      </c>
      <c r="BH231" s="226">
        <v>0</v>
      </c>
      <c r="BI231" s="226">
        <v>0</v>
      </c>
      <c r="BJ231" s="253">
        <v>0</v>
      </c>
      <c r="BK231" s="253">
        <v>0</v>
      </c>
    </row>
    <row r="232" spans="1:63" s="223" customFormat="1" ht="69" customHeight="1">
      <c r="A232" s="306" t="s">
        <v>102</v>
      </c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  <c r="AA232" s="306"/>
      <c r="AB232" s="306"/>
      <c r="AC232" s="306"/>
      <c r="AD232" s="306"/>
      <c r="AE232" s="306"/>
      <c r="AF232" s="306"/>
      <c r="AG232" s="306"/>
      <c r="AH232" s="306"/>
      <c r="AI232" s="306"/>
      <c r="AJ232" s="306"/>
      <c r="AK232" s="306"/>
      <c r="AL232" s="306"/>
      <c r="AM232" s="306"/>
      <c r="AN232" s="306"/>
      <c r="AO232" s="306"/>
      <c r="AP232" s="233"/>
      <c r="AQ232" s="313" t="s">
        <v>103</v>
      </c>
      <c r="AR232" s="313"/>
      <c r="AS232" s="313"/>
      <c r="AT232" s="313"/>
      <c r="AU232" s="313"/>
      <c r="AV232" s="313"/>
      <c r="AW232" s="313"/>
      <c r="AX232" s="313"/>
      <c r="AY232" s="313"/>
      <c r="AZ232" s="313"/>
      <c r="BA232" s="313"/>
      <c r="BB232" s="313"/>
      <c r="BC232" s="313"/>
      <c r="BD232" s="313"/>
      <c r="BE232" s="313"/>
      <c r="BF232" s="225" t="s">
        <v>97</v>
      </c>
      <c r="BG232" s="255">
        <f t="shared" si="19"/>
        <v>0</v>
      </c>
      <c r="BH232" s="226">
        <v>0</v>
      </c>
      <c r="BI232" s="226">
        <v>0</v>
      </c>
      <c r="BJ232" s="253">
        <v>0</v>
      </c>
      <c r="BK232" s="253">
        <v>0</v>
      </c>
    </row>
    <row r="233" spans="1:63" s="223" customFormat="1" ht="54.75" customHeight="1">
      <c r="A233" s="306" t="s">
        <v>104</v>
      </c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  <c r="AA233" s="306"/>
      <c r="AB233" s="306"/>
      <c r="AC233" s="306"/>
      <c r="AD233" s="306"/>
      <c r="AE233" s="306"/>
      <c r="AF233" s="306"/>
      <c r="AG233" s="306"/>
      <c r="AH233" s="306"/>
      <c r="AI233" s="306"/>
      <c r="AJ233" s="306"/>
      <c r="AK233" s="306"/>
      <c r="AL233" s="306"/>
      <c r="AM233" s="306"/>
      <c r="AN233" s="306"/>
      <c r="AO233" s="306"/>
      <c r="AP233" s="224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7"/>
      <c r="BF233" s="225" t="s">
        <v>105</v>
      </c>
      <c r="BG233" s="255">
        <f t="shared" si="19"/>
        <v>0</v>
      </c>
      <c r="BH233" s="226">
        <v>0</v>
      </c>
      <c r="BI233" s="226">
        <v>0</v>
      </c>
      <c r="BJ233" s="253">
        <v>0</v>
      </c>
      <c r="BK233" s="253">
        <v>0</v>
      </c>
    </row>
    <row r="234" spans="1:63" s="223" customFormat="1" ht="65.25" customHeight="1">
      <c r="A234" s="306" t="s">
        <v>106</v>
      </c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  <c r="AA234" s="306"/>
      <c r="AB234" s="306"/>
      <c r="AC234" s="306"/>
      <c r="AD234" s="306"/>
      <c r="AE234" s="306"/>
      <c r="AF234" s="306"/>
      <c r="AG234" s="306"/>
      <c r="AH234" s="306"/>
      <c r="AI234" s="306"/>
      <c r="AJ234" s="306"/>
      <c r="AK234" s="306"/>
      <c r="AL234" s="306"/>
      <c r="AM234" s="306"/>
      <c r="AN234" s="306"/>
      <c r="AO234" s="306"/>
      <c r="AP234" s="224"/>
      <c r="AQ234" s="307"/>
      <c r="AR234" s="307"/>
      <c r="AS234" s="307"/>
      <c r="AT234" s="307"/>
      <c r="AU234" s="307"/>
      <c r="AV234" s="307"/>
      <c r="AW234" s="307"/>
      <c r="AX234" s="307"/>
      <c r="AY234" s="307"/>
      <c r="AZ234" s="307"/>
      <c r="BA234" s="307"/>
      <c r="BB234" s="307"/>
      <c r="BC234" s="307"/>
      <c r="BD234" s="307"/>
      <c r="BE234" s="307"/>
      <c r="BF234" s="225" t="s">
        <v>107</v>
      </c>
      <c r="BG234" s="255">
        <f t="shared" si="19"/>
        <v>0</v>
      </c>
      <c r="BH234" s="226">
        <v>0</v>
      </c>
      <c r="BI234" s="226">
        <v>0</v>
      </c>
      <c r="BJ234" s="253">
        <v>0</v>
      </c>
      <c r="BK234" s="253">
        <v>0</v>
      </c>
    </row>
    <row r="235" spans="1:63" s="223" customFormat="1" ht="33.75" customHeight="1">
      <c r="A235" s="306" t="s">
        <v>108</v>
      </c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  <c r="AA235" s="306"/>
      <c r="AB235" s="306"/>
      <c r="AC235" s="306"/>
      <c r="AD235" s="306"/>
      <c r="AE235" s="306"/>
      <c r="AF235" s="306"/>
      <c r="AG235" s="306"/>
      <c r="AH235" s="306"/>
      <c r="AI235" s="306"/>
      <c r="AJ235" s="306"/>
      <c r="AK235" s="306"/>
      <c r="AL235" s="306"/>
      <c r="AM235" s="306"/>
      <c r="AN235" s="306"/>
      <c r="AO235" s="306"/>
      <c r="AP235" s="224"/>
      <c r="AQ235" s="307"/>
      <c r="AR235" s="307"/>
      <c r="AS235" s="307"/>
      <c r="AT235" s="307"/>
      <c r="AU235" s="307"/>
      <c r="AV235" s="307"/>
      <c r="AW235" s="307"/>
      <c r="AX235" s="307"/>
      <c r="AY235" s="307"/>
      <c r="AZ235" s="307"/>
      <c r="BA235" s="307"/>
      <c r="BB235" s="307"/>
      <c r="BC235" s="307"/>
      <c r="BD235" s="307"/>
      <c r="BE235" s="307"/>
      <c r="BF235" s="225" t="s">
        <v>109</v>
      </c>
      <c r="BG235" s="255">
        <f t="shared" si="19"/>
        <v>0</v>
      </c>
      <c r="BH235" s="226">
        <v>0</v>
      </c>
      <c r="BI235" s="226">
        <v>0</v>
      </c>
      <c r="BJ235" s="253">
        <v>0</v>
      </c>
      <c r="BK235" s="253">
        <v>0</v>
      </c>
    </row>
    <row r="236" spans="1:63" s="223" customFormat="1" ht="42.75" customHeight="1">
      <c r="A236" s="312" t="s">
        <v>110</v>
      </c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312"/>
      <c r="P236" s="312"/>
      <c r="Q236" s="312"/>
      <c r="R236" s="312"/>
      <c r="S236" s="312"/>
      <c r="T236" s="312"/>
      <c r="U236" s="312"/>
      <c r="V236" s="312"/>
      <c r="W236" s="312"/>
      <c r="X236" s="312"/>
      <c r="Y236" s="312"/>
      <c r="Z236" s="312"/>
      <c r="AA236" s="312"/>
      <c r="AB236" s="312"/>
      <c r="AC236" s="312"/>
      <c r="AD236" s="312"/>
      <c r="AE236" s="312"/>
      <c r="AF236" s="312"/>
      <c r="AG236" s="312"/>
      <c r="AH236" s="312"/>
      <c r="AI236" s="312"/>
      <c r="AJ236" s="312"/>
      <c r="AK236" s="312"/>
      <c r="AL236" s="312"/>
      <c r="AM236" s="312"/>
      <c r="AN236" s="312"/>
      <c r="AO236" s="312"/>
      <c r="AP236" s="233">
        <v>300</v>
      </c>
      <c r="AQ236" s="313" t="s">
        <v>21</v>
      </c>
      <c r="AR236" s="313"/>
      <c r="AS236" s="313"/>
      <c r="AT236" s="313"/>
      <c r="AU236" s="313"/>
      <c r="AV236" s="313"/>
      <c r="AW236" s="313"/>
      <c r="AX236" s="313"/>
      <c r="AY236" s="313"/>
      <c r="AZ236" s="313"/>
      <c r="BA236" s="313"/>
      <c r="BB236" s="313"/>
      <c r="BC236" s="234"/>
      <c r="BD236" s="234"/>
      <c r="BE236" s="234"/>
      <c r="BF236" s="234" t="s">
        <v>21</v>
      </c>
      <c r="BG236" s="255">
        <f>BG239</f>
        <v>22000</v>
      </c>
      <c r="BH236" s="255">
        <f>BH238+BH239</f>
        <v>0</v>
      </c>
      <c r="BI236" s="255">
        <f>BI238+BI239</f>
        <v>22000</v>
      </c>
      <c r="BJ236" s="255">
        <f>BJ238+BJ239</f>
        <v>0</v>
      </c>
      <c r="BK236" s="255">
        <f>BK238+BK239</f>
        <v>0</v>
      </c>
    </row>
    <row r="237" spans="1:63" s="223" customFormat="1" ht="18.75" customHeight="1">
      <c r="A237" s="306" t="s">
        <v>111</v>
      </c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  <c r="AA237" s="306"/>
      <c r="AB237" s="306"/>
      <c r="AC237" s="306"/>
      <c r="AD237" s="306"/>
      <c r="AE237" s="306"/>
      <c r="AF237" s="306"/>
      <c r="AG237" s="306"/>
      <c r="AH237" s="306"/>
      <c r="AI237" s="306"/>
      <c r="AJ237" s="306"/>
      <c r="AK237" s="306"/>
      <c r="AL237" s="306"/>
      <c r="AM237" s="306"/>
      <c r="AN237" s="306"/>
      <c r="AO237" s="306"/>
      <c r="AP237" s="224"/>
      <c r="AQ237" s="307"/>
      <c r="AR237" s="307"/>
      <c r="AS237" s="307"/>
      <c r="AT237" s="307"/>
      <c r="AU237" s="307"/>
      <c r="AV237" s="307"/>
      <c r="AW237" s="307"/>
      <c r="AX237" s="307"/>
      <c r="AY237" s="307"/>
      <c r="AZ237" s="307"/>
      <c r="BA237" s="307"/>
      <c r="BB237" s="307"/>
      <c r="BC237" s="225"/>
      <c r="BD237" s="225"/>
      <c r="BE237" s="225"/>
      <c r="BF237" s="225"/>
      <c r="BG237" s="255"/>
      <c r="BH237" s="226"/>
      <c r="BI237" s="226"/>
      <c r="BJ237" s="226"/>
      <c r="BK237" s="228"/>
    </row>
    <row r="238" spans="1:63" s="223" customFormat="1" ht="33" customHeight="1">
      <c r="A238" s="306" t="s">
        <v>112</v>
      </c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  <c r="AA238" s="306"/>
      <c r="AB238" s="306"/>
      <c r="AC238" s="306"/>
      <c r="AD238" s="306"/>
      <c r="AE238" s="306"/>
      <c r="AF238" s="306"/>
      <c r="AG238" s="306"/>
      <c r="AH238" s="306"/>
      <c r="AI238" s="306"/>
      <c r="AJ238" s="306"/>
      <c r="AK238" s="306"/>
      <c r="AL238" s="306"/>
      <c r="AM238" s="306"/>
      <c r="AN238" s="306"/>
      <c r="AO238" s="306"/>
      <c r="AP238" s="224"/>
      <c r="AQ238" s="307" t="s">
        <v>59</v>
      </c>
      <c r="AR238" s="307"/>
      <c r="AS238" s="307"/>
      <c r="AT238" s="307"/>
      <c r="AU238" s="307"/>
      <c r="AV238" s="307"/>
      <c r="AW238" s="307"/>
      <c r="AX238" s="307"/>
      <c r="AY238" s="307"/>
      <c r="AZ238" s="307"/>
      <c r="BA238" s="307"/>
      <c r="BB238" s="307"/>
      <c r="BC238" s="225"/>
      <c r="BD238" s="225"/>
      <c r="BE238" s="225"/>
      <c r="BF238" s="225" t="s">
        <v>113</v>
      </c>
      <c r="BG238" s="255">
        <f aca="true" t="shared" si="20" ref="BG238:BG246">BH238+BI238+BJ238+BK238</f>
        <v>0</v>
      </c>
      <c r="BH238" s="226">
        <v>0</v>
      </c>
      <c r="BI238" s="226">
        <v>0</v>
      </c>
      <c r="BJ238" s="226">
        <v>0</v>
      </c>
      <c r="BK238" s="226">
        <v>0</v>
      </c>
    </row>
    <row r="239" spans="1:63" s="223" customFormat="1" ht="32.25" customHeight="1">
      <c r="A239" s="306" t="s">
        <v>114</v>
      </c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  <c r="AA239" s="306"/>
      <c r="AB239" s="306"/>
      <c r="AC239" s="306"/>
      <c r="AD239" s="306"/>
      <c r="AE239" s="306"/>
      <c r="AF239" s="306"/>
      <c r="AG239" s="306"/>
      <c r="AH239" s="306"/>
      <c r="AI239" s="306"/>
      <c r="AJ239" s="306"/>
      <c r="AK239" s="306"/>
      <c r="AL239" s="306"/>
      <c r="AM239" s="306"/>
      <c r="AN239" s="306"/>
      <c r="AO239" s="306"/>
      <c r="AP239" s="224"/>
      <c r="AQ239" s="307" t="s">
        <v>59</v>
      </c>
      <c r="AR239" s="307"/>
      <c r="AS239" s="307"/>
      <c r="AT239" s="307"/>
      <c r="AU239" s="307"/>
      <c r="AV239" s="307"/>
      <c r="AW239" s="307"/>
      <c r="AX239" s="307"/>
      <c r="AY239" s="307"/>
      <c r="AZ239" s="307"/>
      <c r="BA239" s="307"/>
      <c r="BB239" s="307"/>
      <c r="BC239" s="225"/>
      <c r="BD239" s="225"/>
      <c r="BE239" s="225"/>
      <c r="BF239" s="225" t="s">
        <v>115</v>
      </c>
      <c r="BG239" s="255">
        <f t="shared" si="20"/>
        <v>22000</v>
      </c>
      <c r="BH239" s="255">
        <f>BH240+BH241+BH242+BH243+BH244+BH245+BH246</f>
        <v>0</v>
      </c>
      <c r="BI239" s="255">
        <f>BI240+BI241+BI242+BI243+BI244+BI245+BI246</f>
        <v>22000</v>
      </c>
      <c r="BJ239" s="255">
        <f>BJ240+BJ241+BJ242+BJ243+BJ244+BJ245+BJ246</f>
        <v>0</v>
      </c>
      <c r="BK239" s="255">
        <f>BK240+BK241+BK242+BK243+BK244+BK245+BK246</f>
        <v>0</v>
      </c>
    </row>
    <row r="240" spans="1:63" s="223" customFormat="1" ht="49.5" customHeight="1">
      <c r="A240" s="306" t="s">
        <v>116</v>
      </c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  <c r="AA240" s="306"/>
      <c r="AB240" s="306"/>
      <c r="AC240" s="306"/>
      <c r="AD240" s="306"/>
      <c r="AE240" s="306"/>
      <c r="AF240" s="306"/>
      <c r="AG240" s="306"/>
      <c r="AH240" s="306"/>
      <c r="AI240" s="306"/>
      <c r="AJ240" s="306"/>
      <c r="AK240" s="306"/>
      <c r="AL240" s="306"/>
      <c r="AM240" s="306"/>
      <c r="AN240" s="306"/>
      <c r="AO240" s="306"/>
      <c r="AP240" s="224"/>
      <c r="AQ240" s="307" t="s">
        <v>59</v>
      </c>
      <c r="AR240" s="307"/>
      <c r="AS240" s="307"/>
      <c r="AT240" s="307"/>
      <c r="AU240" s="307"/>
      <c r="AV240" s="307"/>
      <c r="AW240" s="307"/>
      <c r="AX240" s="307"/>
      <c r="AY240" s="307"/>
      <c r="AZ240" s="307"/>
      <c r="BA240" s="307"/>
      <c r="BB240" s="307"/>
      <c r="BC240" s="225"/>
      <c r="BD240" s="225"/>
      <c r="BE240" s="225"/>
      <c r="BF240" s="225" t="s">
        <v>117</v>
      </c>
      <c r="BG240" s="255">
        <f t="shared" si="20"/>
        <v>594</v>
      </c>
      <c r="BH240" s="226">
        <v>0</v>
      </c>
      <c r="BI240" s="226">
        <v>594</v>
      </c>
      <c r="BJ240" s="226">
        <v>0</v>
      </c>
      <c r="BK240" s="226">
        <v>0</v>
      </c>
    </row>
    <row r="241" spans="1:63" s="223" customFormat="1" ht="55.5" customHeight="1">
      <c r="A241" s="306" t="s">
        <v>118</v>
      </c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  <c r="AA241" s="306"/>
      <c r="AB241" s="306"/>
      <c r="AC241" s="306"/>
      <c r="AD241" s="306"/>
      <c r="AE241" s="306"/>
      <c r="AF241" s="306"/>
      <c r="AG241" s="306"/>
      <c r="AH241" s="306"/>
      <c r="AI241" s="306"/>
      <c r="AJ241" s="306"/>
      <c r="AK241" s="306"/>
      <c r="AL241" s="306"/>
      <c r="AM241" s="306"/>
      <c r="AN241" s="306"/>
      <c r="AO241" s="306"/>
      <c r="AP241" s="224"/>
      <c r="AQ241" s="307" t="s">
        <v>59</v>
      </c>
      <c r="AR241" s="307"/>
      <c r="AS241" s="307"/>
      <c r="AT241" s="307"/>
      <c r="AU241" s="307"/>
      <c r="AV241" s="307"/>
      <c r="AW241" s="307"/>
      <c r="AX241" s="307"/>
      <c r="AY241" s="307"/>
      <c r="AZ241" s="307"/>
      <c r="BA241" s="307"/>
      <c r="BB241" s="307"/>
      <c r="BC241" s="225"/>
      <c r="BD241" s="225"/>
      <c r="BE241" s="225"/>
      <c r="BF241" s="225" t="s">
        <v>119</v>
      </c>
      <c r="BG241" s="255">
        <f t="shared" si="20"/>
        <v>0</v>
      </c>
      <c r="BH241" s="226">
        <v>0</v>
      </c>
      <c r="BI241" s="226">
        <v>0</v>
      </c>
      <c r="BJ241" s="226">
        <v>0</v>
      </c>
      <c r="BK241" s="226">
        <v>0</v>
      </c>
    </row>
    <row r="242" spans="1:63" s="223" customFormat="1" ht="34.5" customHeight="1">
      <c r="A242" s="306" t="s">
        <v>120</v>
      </c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306"/>
      <c r="AN242" s="306"/>
      <c r="AO242" s="306"/>
      <c r="AP242" s="224"/>
      <c r="AQ242" s="307" t="s">
        <v>59</v>
      </c>
      <c r="AR242" s="307"/>
      <c r="AS242" s="307"/>
      <c r="AT242" s="307"/>
      <c r="AU242" s="307"/>
      <c r="AV242" s="307"/>
      <c r="AW242" s="307"/>
      <c r="AX242" s="307"/>
      <c r="AY242" s="307"/>
      <c r="AZ242" s="307"/>
      <c r="BA242" s="307"/>
      <c r="BB242" s="307"/>
      <c r="BC242" s="225"/>
      <c r="BD242" s="225"/>
      <c r="BE242" s="225"/>
      <c r="BF242" s="225" t="s">
        <v>121</v>
      </c>
      <c r="BG242" s="255">
        <f t="shared" si="20"/>
        <v>0</v>
      </c>
      <c r="BH242" s="226">
        <v>0</v>
      </c>
      <c r="BI242" s="226">
        <v>0</v>
      </c>
      <c r="BJ242" s="226">
        <v>0</v>
      </c>
      <c r="BK242" s="226">
        <v>0</v>
      </c>
    </row>
    <row r="243" spans="1:63" s="223" customFormat="1" ht="35.25" customHeight="1">
      <c r="A243" s="306" t="s">
        <v>122</v>
      </c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  <c r="AA243" s="306"/>
      <c r="AB243" s="306"/>
      <c r="AC243" s="306"/>
      <c r="AD243" s="306"/>
      <c r="AE243" s="306"/>
      <c r="AF243" s="306"/>
      <c r="AG243" s="306"/>
      <c r="AH243" s="306"/>
      <c r="AI243" s="306"/>
      <c r="AJ243" s="306"/>
      <c r="AK243" s="306"/>
      <c r="AL243" s="306"/>
      <c r="AM243" s="306"/>
      <c r="AN243" s="306"/>
      <c r="AO243" s="306"/>
      <c r="AP243" s="224"/>
      <c r="AQ243" s="307"/>
      <c r="AR243" s="307"/>
      <c r="AS243" s="307"/>
      <c r="AT243" s="307"/>
      <c r="AU243" s="307"/>
      <c r="AV243" s="307"/>
      <c r="AW243" s="307"/>
      <c r="AX243" s="307"/>
      <c r="AY243" s="307"/>
      <c r="AZ243" s="307"/>
      <c r="BA243" s="307"/>
      <c r="BB243" s="307"/>
      <c r="BC243" s="225"/>
      <c r="BD243" s="225"/>
      <c r="BE243" s="225"/>
      <c r="BF243" s="225" t="s">
        <v>123</v>
      </c>
      <c r="BG243" s="255">
        <f t="shared" si="20"/>
        <v>0</v>
      </c>
      <c r="BH243" s="226">
        <v>0</v>
      </c>
      <c r="BI243" s="226">
        <v>0</v>
      </c>
      <c r="BJ243" s="226">
        <v>0</v>
      </c>
      <c r="BK243" s="226">
        <v>0</v>
      </c>
    </row>
    <row r="244" spans="1:63" s="223" customFormat="1" ht="35.25" customHeight="1">
      <c r="A244" s="306" t="s">
        <v>124</v>
      </c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  <c r="AA244" s="306"/>
      <c r="AB244" s="306"/>
      <c r="AC244" s="306"/>
      <c r="AD244" s="306"/>
      <c r="AE244" s="306"/>
      <c r="AF244" s="306"/>
      <c r="AG244" s="306"/>
      <c r="AH244" s="306"/>
      <c r="AI244" s="306"/>
      <c r="AJ244" s="306"/>
      <c r="AK244" s="306"/>
      <c r="AL244" s="306"/>
      <c r="AM244" s="306"/>
      <c r="AN244" s="306"/>
      <c r="AO244" s="306"/>
      <c r="AP244" s="224"/>
      <c r="AQ244" s="307"/>
      <c r="AR244" s="307"/>
      <c r="AS244" s="307"/>
      <c r="AT244" s="307"/>
      <c r="AU244" s="307"/>
      <c r="AV244" s="307"/>
      <c r="AW244" s="307"/>
      <c r="AX244" s="307"/>
      <c r="AY244" s="307"/>
      <c r="AZ244" s="307"/>
      <c r="BA244" s="307"/>
      <c r="BB244" s="307"/>
      <c r="BC244" s="225"/>
      <c r="BD244" s="225"/>
      <c r="BE244" s="225"/>
      <c r="BF244" s="225" t="s">
        <v>125</v>
      </c>
      <c r="BG244" s="255">
        <f t="shared" si="20"/>
        <v>0</v>
      </c>
      <c r="BH244" s="226">
        <v>0</v>
      </c>
      <c r="BI244" s="226">
        <v>0</v>
      </c>
      <c r="BJ244" s="226">
        <v>0</v>
      </c>
      <c r="BK244" s="226">
        <v>0</v>
      </c>
    </row>
    <row r="245" spans="1:63" s="223" customFormat="1" ht="34.5" customHeight="1">
      <c r="A245" s="306" t="s">
        <v>126</v>
      </c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  <c r="AA245" s="306"/>
      <c r="AB245" s="306"/>
      <c r="AC245" s="306"/>
      <c r="AD245" s="306"/>
      <c r="AE245" s="306"/>
      <c r="AF245" s="306"/>
      <c r="AG245" s="306"/>
      <c r="AH245" s="306"/>
      <c r="AI245" s="306"/>
      <c r="AJ245" s="306"/>
      <c r="AK245" s="306"/>
      <c r="AL245" s="306"/>
      <c r="AM245" s="306"/>
      <c r="AN245" s="306"/>
      <c r="AO245" s="306"/>
      <c r="AP245" s="224"/>
      <c r="AQ245" s="307"/>
      <c r="AR245" s="307"/>
      <c r="AS245" s="307"/>
      <c r="AT245" s="307"/>
      <c r="AU245" s="307"/>
      <c r="AV245" s="307"/>
      <c r="AW245" s="307"/>
      <c r="AX245" s="307"/>
      <c r="AY245" s="307"/>
      <c r="AZ245" s="307"/>
      <c r="BA245" s="307"/>
      <c r="BB245" s="307"/>
      <c r="BC245" s="225"/>
      <c r="BD245" s="225"/>
      <c r="BE245" s="225"/>
      <c r="BF245" s="225" t="s">
        <v>127</v>
      </c>
      <c r="BG245" s="255">
        <f t="shared" si="20"/>
        <v>21406</v>
      </c>
      <c r="BH245" s="226">
        <v>0</v>
      </c>
      <c r="BI245" s="226">
        <v>21406</v>
      </c>
      <c r="BJ245" s="226">
        <v>0</v>
      </c>
      <c r="BK245" s="226">
        <v>0</v>
      </c>
    </row>
    <row r="246" spans="1:63" s="223" customFormat="1" ht="50.25" customHeight="1">
      <c r="A246" s="306" t="s">
        <v>377</v>
      </c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  <c r="AA246" s="306"/>
      <c r="AB246" s="306"/>
      <c r="AC246" s="306"/>
      <c r="AD246" s="306"/>
      <c r="AE246" s="306"/>
      <c r="AF246" s="306"/>
      <c r="AG246" s="306"/>
      <c r="AH246" s="306"/>
      <c r="AI246" s="306"/>
      <c r="AJ246" s="306"/>
      <c r="AK246" s="306"/>
      <c r="AL246" s="306"/>
      <c r="AM246" s="306"/>
      <c r="AN246" s="306"/>
      <c r="AO246" s="306"/>
      <c r="AP246" s="224"/>
      <c r="AQ246" s="307"/>
      <c r="AR246" s="307"/>
      <c r="AS246" s="307"/>
      <c r="AT246" s="307"/>
      <c r="AU246" s="307"/>
      <c r="AV246" s="307"/>
      <c r="AW246" s="307"/>
      <c r="AX246" s="307"/>
      <c r="AY246" s="307"/>
      <c r="AZ246" s="307"/>
      <c r="BA246" s="307"/>
      <c r="BB246" s="307"/>
      <c r="BC246" s="225"/>
      <c r="BD246" s="225"/>
      <c r="BE246" s="225"/>
      <c r="BF246" s="225" t="s">
        <v>129</v>
      </c>
      <c r="BG246" s="255">
        <f t="shared" si="20"/>
        <v>0</v>
      </c>
      <c r="BH246" s="226">
        <v>0</v>
      </c>
      <c r="BI246" s="226">
        <v>0</v>
      </c>
      <c r="BJ246" s="226">
        <v>0</v>
      </c>
      <c r="BK246" s="226">
        <v>0</v>
      </c>
    </row>
    <row r="247" spans="1:63" s="223" customFormat="1" ht="39" customHeight="1">
      <c r="A247" s="312" t="s">
        <v>130</v>
      </c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312"/>
      <c r="P247" s="312"/>
      <c r="Q247" s="312"/>
      <c r="R247" s="312"/>
      <c r="S247" s="312"/>
      <c r="T247" s="312"/>
      <c r="U247" s="312"/>
      <c r="V247" s="312"/>
      <c r="W247" s="312"/>
      <c r="X247" s="312"/>
      <c r="Y247" s="312"/>
      <c r="Z247" s="312"/>
      <c r="AA247" s="312"/>
      <c r="AB247" s="312"/>
      <c r="AC247" s="312"/>
      <c r="AD247" s="312"/>
      <c r="AE247" s="312"/>
      <c r="AF247" s="312"/>
      <c r="AG247" s="312"/>
      <c r="AH247" s="312"/>
      <c r="AI247" s="312"/>
      <c r="AJ247" s="312"/>
      <c r="AK247" s="312"/>
      <c r="AL247" s="312"/>
      <c r="AM247" s="312"/>
      <c r="AN247" s="312"/>
      <c r="AO247" s="312"/>
      <c r="AP247" s="233">
        <v>350</v>
      </c>
      <c r="AQ247" s="307"/>
      <c r="AR247" s="307"/>
      <c r="AS247" s="307"/>
      <c r="AT247" s="307"/>
      <c r="AU247" s="307"/>
      <c r="AV247" s="307"/>
      <c r="AW247" s="307"/>
      <c r="AX247" s="307"/>
      <c r="AY247" s="307"/>
      <c r="AZ247" s="307"/>
      <c r="BA247" s="307"/>
      <c r="BB247" s="307"/>
      <c r="BC247" s="225"/>
      <c r="BD247" s="225"/>
      <c r="BE247" s="225"/>
      <c r="BF247" s="225"/>
      <c r="BG247" s="255">
        <f>BG249+BG250</f>
        <v>0</v>
      </c>
      <c r="BH247" s="255">
        <f>BH249+BH250</f>
        <v>0</v>
      </c>
      <c r="BI247" s="255">
        <f>BI249+BI250</f>
        <v>0</v>
      </c>
      <c r="BJ247" s="255">
        <f>BJ249+BJ250</f>
        <v>0</v>
      </c>
      <c r="BK247" s="255">
        <f>BK249+BK250</f>
        <v>0</v>
      </c>
    </row>
    <row r="248" spans="1:63" s="223" customFormat="1" ht="18.75" customHeight="1">
      <c r="A248" s="306" t="s">
        <v>9</v>
      </c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  <c r="AA248" s="306"/>
      <c r="AB248" s="306"/>
      <c r="AC248" s="306"/>
      <c r="AD248" s="306"/>
      <c r="AE248" s="306"/>
      <c r="AF248" s="306"/>
      <c r="AG248" s="306"/>
      <c r="AH248" s="306"/>
      <c r="AI248" s="306"/>
      <c r="AJ248" s="306"/>
      <c r="AK248" s="306"/>
      <c r="AL248" s="306"/>
      <c r="AM248" s="306"/>
      <c r="AN248" s="306"/>
      <c r="AO248" s="306"/>
      <c r="AP248" s="224"/>
      <c r="AQ248" s="307"/>
      <c r="AR248" s="307"/>
      <c r="AS248" s="307"/>
      <c r="AT248" s="307"/>
      <c r="AU248" s="307"/>
      <c r="AV248" s="307"/>
      <c r="AW248" s="307"/>
      <c r="AX248" s="307"/>
      <c r="AY248" s="307"/>
      <c r="AZ248" s="307"/>
      <c r="BA248" s="307"/>
      <c r="BB248" s="307"/>
      <c r="BC248" s="225"/>
      <c r="BD248" s="225"/>
      <c r="BE248" s="225"/>
      <c r="BF248" s="225"/>
      <c r="BG248" s="255"/>
      <c r="BH248" s="226"/>
      <c r="BI248" s="226"/>
      <c r="BJ248" s="226"/>
      <c r="BK248" s="226"/>
    </row>
    <row r="249" spans="1:63" s="223" customFormat="1" ht="84" customHeight="1">
      <c r="A249" s="306" t="s">
        <v>131</v>
      </c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  <c r="AA249" s="306"/>
      <c r="AB249" s="306"/>
      <c r="AC249" s="306"/>
      <c r="AD249" s="306"/>
      <c r="AE249" s="306"/>
      <c r="AF249" s="306"/>
      <c r="AG249" s="306"/>
      <c r="AH249" s="306"/>
      <c r="AI249" s="306"/>
      <c r="AJ249" s="306"/>
      <c r="AK249" s="306"/>
      <c r="AL249" s="306"/>
      <c r="AM249" s="306"/>
      <c r="AN249" s="306"/>
      <c r="AO249" s="306"/>
      <c r="AP249" s="224"/>
      <c r="AQ249" s="307"/>
      <c r="AR249" s="307"/>
      <c r="AS249" s="307"/>
      <c r="AT249" s="307"/>
      <c r="AU249" s="307"/>
      <c r="AV249" s="307"/>
      <c r="AW249" s="307"/>
      <c r="AX249" s="307"/>
      <c r="AY249" s="307"/>
      <c r="AZ249" s="307"/>
      <c r="BA249" s="307"/>
      <c r="BB249" s="307"/>
      <c r="BC249" s="225"/>
      <c r="BD249" s="225"/>
      <c r="BE249" s="225"/>
      <c r="BF249" s="225" t="s">
        <v>132</v>
      </c>
      <c r="BG249" s="255">
        <f>BH249+BI249+BJ249+BK249</f>
        <v>0</v>
      </c>
      <c r="BH249" s="226">
        <v>0</v>
      </c>
      <c r="BI249" s="226">
        <v>0</v>
      </c>
      <c r="BJ249" s="226">
        <v>0</v>
      </c>
      <c r="BK249" s="226">
        <v>0</v>
      </c>
    </row>
    <row r="250" spans="1:63" s="223" customFormat="1" ht="84" customHeight="1">
      <c r="A250" s="306" t="s">
        <v>133</v>
      </c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  <c r="AA250" s="306"/>
      <c r="AB250" s="306"/>
      <c r="AC250" s="306"/>
      <c r="AD250" s="306"/>
      <c r="AE250" s="306"/>
      <c r="AF250" s="306"/>
      <c r="AG250" s="306"/>
      <c r="AH250" s="306"/>
      <c r="AI250" s="306"/>
      <c r="AJ250" s="306"/>
      <c r="AK250" s="306"/>
      <c r="AL250" s="306"/>
      <c r="AM250" s="306"/>
      <c r="AN250" s="306"/>
      <c r="AO250" s="306"/>
      <c r="AP250" s="224"/>
      <c r="AQ250" s="307"/>
      <c r="AR250" s="307"/>
      <c r="AS250" s="307"/>
      <c r="AT250" s="307"/>
      <c r="AU250" s="307"/>
      <c r="AV250" s="307"/>
      <c r="AW250" s="307"/>
      <c r="AX250" s="307"/>
      <c r="AY250" s="307"/>
      <c r="AZ250" s="307"/>
      <c r="BA250" s="307"/>
      <c r="BB250" s="307"/>
      <c r="BC250" s="225"/>
      <c r="BD250" s="225"/>
      <c r="BE250" s="225"/>
      <c r="BF250" s="225" t="s">
        <v>134</v>
      </c>
      <c r="BG250" s="255">
        <f>BH250+BI250+BJ250+BK250</f>
        <v>0</v>
      </c>
      <c r="BH250" s="226">
        <v>0</v>
      </c>
      <c r="BI250" s="226">
        <v>0</v>
      </c>
      <c r="BJ250" s="226">
        <v>0</v>
      </c>
      <c r="BK250" s="226">
        <v>0</v>
      </c>
    </row>
    <row r="251" spans="1:63" s="223" customFormat="1" ht="27.75" customHeight="1">
      <c r="A251" s="323" t="s">
        <v>142</v>
      </c>
      <c r="B251" s="323"/>
      <c r="C251" s="323"/>
      <c r="D251" s="323"/>
      <c r="E251" s="323"/>
      <c r="F251" s="323"/>
      <c r="G251" s="323"/>
      <c r="H251" s="323"/>
      <c r="I251" s="323"/>
      <c r="J251" s="323"/>
      <c r="K251" s="323"/>
      <c r="L251" s="323"/>
      <c r="M251" s="323"/>
      <c r="N251" s="323"/>
      <c r="O251" s="323"/>
      <c r="P251" s="323"/>
      <c r="Q251" s="323"/>
      <c r="R251" s="323"/>
      <c r="S251" s="323"/>
      <c r="T251" s="323"/>
      <c r="U251" s="323"/>
      <c r="V251" s="323"/>
      <c r="W251" s="323"/>
      <c r="X251" s="323"/>
      <c r="Y251" s="323"/>
      <c r="Z251" s="323"/>
      <c r="AA251" s="323"/>
      <c r="AB251" s="323"/>
      <c r="AC251" s="323"/>
      <c r="AD251" s="323"/>
      <c r="AE251" s="323"/>
      <c r="AF251" s="323"/>
      <c r="AG251" s="323"/>
      <c r="AH251" s="323"/>
      <c r="AI251" s="323"/>
      <c r="AJ251" s="323"/>
      <c r="AK251" s="323"/>
      <c r="AL251" s="323"/>
      <c r="AM251" s="323"/>
      <c r="AN251" s="323"/>
      <c r="AO251" s="323"/>
      <c r="AP251" s="323"/>
      <c r="AQ251" s="323"/>
      <c r="AR251" s="323"/>
      <c r="AS251" s="323"/>
      <c r="AT251" s="323"/>
      <c r="AU251" s="323"/>
      <c r="AV251" s="323"/>
      <c r="AW251" s="323"/>
      <c r="AX251" s="323"/>
      <c r="AY251" s="323"/>
      <c r="AZ251" s="323"/>
      <c r="BA251" s="323"/>
      <c r="BB251" s="323"/>
      <c r="BC251" s="323"/>
      <c r="BD251" s="323"/>
      <c r="BE251" s="323"/>
      <c r="BF251" s="323"/>
      <c r="BG251" s="323"/>
      <c r="BH251" s="323"/>
      <c r="BI251" s="323"/>
      <c r="BJ251" s="323"/>
      <c r="BK251" s="323"/>
    </row>
    <row r="252" spans="1:63" s="235" customFormat="1" ht="66" customHeight="1">
      <c r="A252" s="312" t="s">
        <v>45</v>
      </c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312"/>
      <c r="P252" s="312"/>
      <c r="Q252" s="312"/>
      <c r="R252" s="312"/>
      <c r="S252" s="312"/>
      <c r="T252" s="312"/>
      <c r="U252" s="312"/>
      <c r="V252" s="312"/>
      <c r="W252" s="312"/>
      <c r="X252" s="312"/>
      <c r="Y252" s="312"/>
      <c r="Z252" s="312"/>
      <c r="AA252" s="312"/>
      <c r="AB252" s="312"/>
      <c r="AC252" s="312"/>
      <c r="AD252" s="312"/>
      <c r="AE252" s="312"/>
      <c r="AF252" s="312"/>
      <c r="AG252" s="312"/>
      <c r="AH252" s="312"/>
      <c r="AI252" s="312"/>
      <c r="AJ252" s="312"/>
      <c r="AK252" s="312"/>
      <c r="AL252" s="312"/>
      <c r="AM252" s="312"/>
      <c r="AN252" s="312"/>
      <c r="AO252" s="312"/>
      <c r="AP252" s="233"/>
      <c r="AQ252" s="313"/>
      <c r="AR252" s="313"/>
      <c r="AS252" s="313"/>
      <c r="AT252" s="313"/>
      <c r="AU252" s="313"/>
      <c r="AV252" s="313"/>
      <c r="AW252" s="313"/>
      <c r="AX252" s="313"/>
      <c r="AY252" s="313"/>
      <c r="AZ252" s="313"/>
      <c r="BA252" s="313"/>
      <c r="BB252" s="313"/>
      <c r="BC252" s="234"/>
      <c r="BD252" s="234"/>
      <c r="BE252" s="234"/>
      <c r="BF252" s="234"/>
      <c r="BG252" s="249">
        <f>BG253+BG258+BG274+BG278+BG288+BG299</f>
        <v>0</v>
      </c>
      <c r="BH252" s="249">
        <f>BH253+BH258+BH274+BH278+BH288+BH299</f>
        <v>0</v>
      </c>
      <c r="BI252" s="249">
        <f>BI253+BI258+BI274+BI278+BI288+BI299</f>
        <v>0</v>
      </c>
      <c r="BJ252" s="249">
        <f>BJ253+BJ258+BJ274+BJ278+BJ288+BJ299</f>
        <v>0</v>
      </c>
      <c r="BK252" s="249">
        <f>BK253+BK258+BK274+BK278+BK288+BK299</f>
        <v>0</v>
      </c>
    </row>
    <row r="253" spans="1:63" s="223" customFormat="1" ht="32.25" customHeight="1">
      <c r="A253" s="312" t="s">
        <v>46</v>
      </c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312"/>
      <c r="P253" s="312"/>
      <c r="Q253" s="312"/>
      <c r="R253" s="312"/>
      <c r="S253" s="312"/>
      <c r="T253" s="312"/>
      <c r="U253" s="312"/>
      <c r="V253" s="312"/>
      <c r="W253" s="312"/>
      <c r="X253" s="312"/>
      <c r="Y253" s="312"/>
      <c r="Z253" s="312"/>
      <c r="AA253" s="312"/>
      <c r="AB253" s="312"/>
      <c r="AC253" s="312"/>
      <c r="AD253" s="312"/>
      <c r="AE253" s="312"/>
      <c r="AF253" s="312"/>
      <c r="AG253" s="312"/>
      <c r="AH253" s="312"/>
      <c r="AI253" s="312"/>
      <c r="AJ253" s="312"/>
      <c r="AK253" s="312"/>
      <c r="AL253" s="312"/>
      <c r="AM253" s="312"/>
      <c r="AN253" s="312"/>
      <c r="AO253" s="312"/>
      <c r="AP253" s="233">
        <v>210</v>
      </c>
      <c r="AQ253" s="307"/>
      <c r="AR253" s="307"/>
      <c r="AS253" s="307"/>
      <c r="AT253" s="307"/>
      <c r="AU253" s="307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225"/>
      <c r="BG253" s="256">
        <f>BG255+BG256+BG257</f>
        <v>0</v>
      </c>
      <c r="BH253" s="256">
        <f>BH255+BH256+BH257</f>
        <v>0</v>
      </c>
      <c r="BI253" s="256">
        <f>BI255+BI256+BI257</f>
        <v>0</v>
      </c>
      <c r="BJ253" s="256">
        <f>BJ255+BJ256+BJ257</f>
        <v>0</v>
      </c>
      <c r="BK253" s="256">
        <f>BK255+BK256+BK257</f>
        <v>0</v>
      </c>
    </row>
    <row r="254" spans="1:63" s="223" customFormat="1" ht="14.25" customHeight="1">
      <c r="A254" s="314" t="s">
        <v>47</v>
      </c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4"/>
      <c r="AD254" s="314"/>
      <c r="AE254" s="314"/>
      <c r="AF254" s="314"/>
      <c r="AG254" s="314"/>
      <c r="AH254" s="314"/>
      <c r="AI254" s="314"/>
      <c r="AJ254" s="314"/>
      <c r="AK254" s="314"/>
      <c r="AL254" s="314"/>
      <c r="AM254" s="314"/>
      <c r="AN254" s="314"/>
      <c r="AO254" s="314"/>
      <c r="AP254" s="224"/>
      <c r="AQ254" s="307"/>
      <c r="AR254" s="307"/>
      <c r="AS254" s="307"/>
      <c r="AT254" s="307"/>
      <c r="AU254" s="307"/>
      <c r="AV254" s="307"/>
      <c r="AW254" s="307"/>
      <c r="AX254" s="307"/>
      <c r="AY254" s="307"/>
      <c r="AZ254" s="307"/>
      <c r="BA254" s="307"/>
      <c r="BB254" s="307"/>
      <c r="BC254" s="307"/>
      <c r="BD254" s="307"/>
      <c r="BE254" s="307"/>
      <c r="BF254" s="225"/>
      <c r="BG254" s="226"/>
      <c r="BH254" s="226"/>
      <c r="BI254" s="226"/>
      <c r="BJ254" s="226"/>
      <c r="BK254" s="228"/>
    </row>
    <row r="255" spans="1:63" s="223" customFormat="1" ht="18.75" customHeight="1">
      <c r="A255" s="306" t="s">
        <v>48</v>
      </c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  <c r="Z255" s="306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  <c r="AL255" s="306"/>
      <c r="AM255" s="306"/>
      <c r="AN255" s="306"/>
      <c r="AO255" s="306"/>
      <c r="AP255" s="224"/>
      <c r="AQ255" s="307" t="s">
        <v>49</v>
      </c>
      <c r="AR255" s="307"/>
      <c r="AS255" s="307"/>
      <c r="AT255" s="307"/>
      <c r="AU255" s="307"/>
      <c r="AV255" s="307"/>
      <c r="AW255" s="307"/>
      <c r="AX255" s="307"/>
      <c r="AY255" s="307"/>
      <c r="AZ255" s="307"/>
      <c r="BA255" s="307"/>
      <c r="BB255" s="307"/>
      <c r="BC255" s="225"/>
      <c r="BD255" s="225"/>
      <c r="BE255" s="225"/>
      <c r="BF255" s="225" t="s">
        <v>50</v>
      </c>
      <c r="BG255" s="256">
        <f>BH255+BI255+BJ255+BK255</f>
        <v>0</v>
      </c>
      <c r="BH255" s="226">
        <v>0</v>
      </c>
      <c r="BI255" s="226">
        <v>0</v>
      </c>
      <c r="BJ255" s="226">
        <v>0</v>
      </c>
      <c r="BK255" s="226">
        <v>0</v>
      </c>
    </row>
    <row r="256" spans="1:63" s="223" customFormat="1" ht="37.5" customHeight="1">
      <c r="A256" s="306" t="s">
        <v>136</v>
      </c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  <c r="AL256" s="306"/>
      <c r="AM256" s="306"/>
      <c r="AN256" s="306"/>
      <c r="AO256" s="306"/>
      <c r="AP256" s="224"/>
      <c r="AQ256" s="307" t="s">
        <v>52</v>
      </c>
      <c r="AR256" s="307"/>
      <c r="AS256" s="307"/>
      <c r="AT256" s="307"/>
      <c r="AU256" s="307"/>
      <c r="AV256" s="307"/>
      <c r="AW256" s="307"/>
      <c r="AX256" s="307"/>
      <c r="AY256" s="307"/>
      <c r="AZ256" s="307"/>
      <c r="BA256" s="307"/>
      <c r="BB256" s="307"/>
      <c r="BC256" s="225"/>
      <c r="BD256" s="225"/>
      <c r="BE256" s="225"/>
      <c r="BF256" s="225" t="s">
        <v>53</v>
      </c>
      <c r="BG256" s="256">
        <f>BH256+BI256+BJ256+BK256</f>
        <v>0</v>
      </c>
      <c r="BH256" s="226">
        <v>0</v>
      </c>
      <c r="BI256" s="226">
        <v>0</v>
      </c>
      <c r="BJ256" s="226">
        <v>0</v>
      </c>
      <c r="BK256" s="226">
        <v>0</v>
      </c>
    </row>
    <row r="257" spans="1:63" s="223" customFormat="1" ht="25.5" customHeight="1">
      <c r="A257" s="306" t="s">
        <v>54</v>
      </c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  <c r="AL257" s="306"/>
      <c r="AM257" s="306"/>
      <c r="AN257" s="306"/>
      <c r="AO257" s="306"/>
      <c r="AP257" s="224"/>
      <c r="AQ257" s="307" t="s">
        <v>55</v>
      </c>
      <c r="AR257" s="307"/>
      <c r="AS257" s="307"/>
      <c r="AT257" s="307"/>
      <c r="AU257" s="307"/>
      <c r="AV257" s="307"/>
      <c r="AW257" s="307"/>
      <c r="AX257" s="307"/>
      <c r="AY257" s="307"/>
      <c r="AZ257" s="307"/>
      <c r="BA257" s="307"/>
      <c r="BB257" s="307"/>
      <c r="BC257" s="225"/>
      <c r="BD257" s="225"/>
      <c r="BE257" s="225"/>
      <c r="BF257" s="225" t="s">
        <v>56</v>
      </c>
      <c r="BG257" s="256">
        <f>BH257+BI257+BJ257+BK257</f>
        <v>0</v>
      </c>
      <c r="BH257" s="226">
        <v>0</v>
      </c>
      <c r="BI257" s="226">
        <v>0</v>
      </c>
      <c r="BJ257" s="226">
        <v>0</v>
      </c>
      <c r="BK257" s="226">
        <v>0</v>
      </c>
    </row>
    <row r="258" spans="1:63" s="223" customFormat="1" ht="23.25" customHeight="1">
      <c r="A258" s="312" t="s">
        <v>57</v>
      </c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I258" s="312"/>
      <c r="AJ258" s="312"/>
      <c r="AK258" s="312"/>
      <c r="AL258" s="312"/>
      <c r="AM258" s="312"/>
      <c r="AN258" s="312"/>
      <c r="AO258" s="312"/>
      <c r="AP258" s="233">
        <v>220</v>
      </c>
      <c r="AQ258" s="307"/>
      <c r="AR258" s="307"/>
      <c r="AS258" s="307"/>
      <c r="AT258" s="307"/>
      <c r="AU258" s="307"/>
      <c r="AV258" s="307"/>
      <c r="AW258" s="307"/>
      <c r="AX258" s="307"/>
      <c r="AY258" s="307"/>
      <c r="AZ258" s="307"/>
      <c r="BA258" s="307"/>
      <c r="BB258" s="307"/>
      <c r="BC258" s="307"/>
      <c r="BD258" s="307"/>
      <c r="BE258" s="307"/>
      <c r="BF258" s="225"/>
      <c r="BG258" s="256">
        <f>BG260+BG261+BG262+BG268+BG269+BG270+BG271+BG272+BG273</f>
        <v>0</v>
      </c>
      <c r="BH258" s="256">
        <f>BH260+BH261+BH262+BH268+BH269+BH270+BH271+BH272+BH273</f>
        <v>0</v>
      </c>
      <c r="BI258" s="256">
        <f>BI260+BI261+BI262+BI268+BI269+BI270+BI271+BI272+BI273</f>
        <v>0</v>
      </c>
      <c r="BJ258" s="256">
        <f>BJ260+BJ261+BJ262+BJ268+BJ269+BJ270+BJ271+BJ272+BJ273</f>
        <v>0</v>
      </c>
      <c r="BK258" s="256">
        <f>BK260+BK261+BK262+BK268+BK269+BK270+BK271+BK272+BK273</f>
        <v>0</v>
      </c>
    </row>
    <row r="259" spans="1:63" s="223" customFormat="1" ht="15" customHeight="1">
      <c r="A259" s="314" t="s">
        <v>9</v>
      </c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4"/>
      <c r="AD259" s="314"/>
      <c r="AE259" s="314"/>
      <c r="AF259" s="314"/>
      <c r="AG259" s="314"/>
      <c r="AH259" s="314"/>
      <c r="AI259" s="314"/>
      <c r="AJ259" s="314"/>
      <c r="AK259" s="314"/>
      <c r="AL259" s="314"/>
      <c r="AM259" s="314"/>
      <c r="AN259" s="314"/>
      <c r="AO259" s="314"/>
      <c r="AP259" s="224"/>
      <c r="AQ259" s="307"/>
      <c r="AR259" s="307"/>
      <c r="AS259" s="307"/>
      <c r="AT259" s="307"/>
      <c r="AU259" s="307"/>
      <c r="AV259" s="307"/>
      <c r="AW259" s="307"/>
      <c r="AX259" s="307"/>
      <c r="AY259" s="307"/>
      <c r="AZ259" s="307"/>
      <c r="BA259" s="307"/>
      <c r="BB259" s="307"/>
      <c r="BC259" s="307"/>
      <c r="BD259" s="307"/>
      <c r="BE259" s="307"/>
      <c r="BF259" s="225"/>
      <c r="BG259" s="226"/>
      <c r="BH259" s="226"/>
      <c r="BI259" s="226"/>
      <c r="BJ259" s="226"/>
      <c r="BK259" s="228"/>
    </row>
    <row r="260" spans="1:63" s="223" customFormat="1" ht="18.75" customHeight="1">
      <c r="A260" s="306" t="s">
        <v>58</v>
      </c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6"/>
      <c r="AM260" s="306"/>
      <c r="AN260" s="306"/>
      <c r="AO260" s="306"/>
      <c r="AP260" s="224"/>
      <c r="AQ260" s="307" t="s">
        <v>59</v>
      </c>
      <c r="AR260" s="307"/>
      <c r="AS260" s="307"/>
      <c r="AT260" s="307"/>
      <c r="AU260" s="307"/>
      <c r="AV260" s="307"/>
      <c r="AW260" s="307"/>
      <c r="AX260" s="307"/>
      <c r="AY260" s="307"/>
      <c r="AZ260" s="307"/>
      <c r="BA260" s="307"/>
      <c r="BB260" s="307"/>
      <c r="BC260" s="225"/>
      <c r="BD260" s="225"/>
      <c r="BE260" s="225"/>
      <c r="BF260" s="225" t="s">
        <v>60</v>
      </c>
      <c r="BG260" s="256">
        <f aca="true" t="shared" si="21" ref="BG260:BG273">BH260+BI260+BJ260+BK260</f>
        <v>0</v>
      </c>
      <c r="BH260" s="226">
        <v>0</v>
      </c>
      <c r="BI260" s="226">
        <v>0</v>
      </c>
      <c r="BJ260" s="226">
        <v>0</v>
      </c>
      <c r="BK260" s="228">
        <v>0</v>
      </c>
    </row>
    <row r="261" spans="1:63" s="223" customFormat="1" ht="18.75" customHeight="1">
      <c r="A261" s="306" t="s">
        <v>61</v>
      </c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224"/>
      <c r="AQ261" s="307" t="s">
        <v>59</v>
      </c>
      <c r="AR261" s="307"/>
      <c r="AS261" s="307"/>
      <c r="AT261" s="307"/>
      <c r="AU261" s="307"/>
      <c r="AV261" s="307"/>
      <c r="AW261" s="307"/>
      <c r="AX261" s="307"/>
      <c r="AY261" s="307"/>
      <c r="AZ261" s="307"/>
      <c r="BA261" s="307"/>
      <c r="BB261" s="307"/>
      <c r="BC261" s="225"/>
      <c r="BD261" s="225"/>
      <c r="BE261" s="225"/>
      <c r="BF261" s="225" t="s">
        <v>62</v>
      </c>
      <c r="BG261" s="256">
        <f t="shared" si="21"/>
        <v>0</v>
      </c>
      <c r="BH261" s="226">
        <v>0</v>
      </c>
      <c r="BI261" s="226">
        <v>0</v>
      </c>
      <c r="BJ261" s="226">
        <v>0</v>
      </c>
      <c r="BK261" s="228">
        <v>0</v>
      </c>
    </row>
    <row r="262" spans="1:63" s="223" customFormat="1" ht="18.75" customHeight="1">
      <c r="A262" s="306" t="s">
        <v>63</v>
      </c>
      <c r="B262" s="306"/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224"/>
      <c r="AQ262" s="307" t="s">
        <v>59</v>
      </c>
      <c r="AR262" s="307"/>
      <c r="AS262" s="307"/>
      <c r="AT262" s="307"/>
      <c r="AU262" s="307"/>
      <c r="AV262" s="307"/>
      <c r="AW262" s="307"/>
      <c r="AX262" s="307"/>
      <c r="AY262" s="307"/>
      <c r="AZ262" s="307"/>
      <c r="BA262" s="307"/>
      <c r="BB262" s="307"/>
      <c r="BC262" s="225"/>
      <c r="BD262" s="225"/>
      <c r="BE262" s="225"/>
      <c r="BF262" s="225" t="s">
        <v>64</v>
      </c>
      <c r="BG262" s="256">
        <f t="shared" si="21"/>
        <v>0</v>
      </c>
      <c r="BH262" s="251">
        <f>BH263+BH264+BH265+BH266+BH267</f>
        <v>0</v>
      </c>
      <c r="BI262" s="251">
        <f>BI263+BI264+BI265+BI266+BI267</f>
        <v>0</v>
      </c>
      <c r="BJ262" s="251">
        <f>BJ263+BJ264+BJ265+BJ266+BJ267</f>
        <v>0</v>
      </c>
      <c r="BK262" s="251">
        <f>BK263+BK264+BK265+BK266+BK267</f>
        <v>0</v>
      </c>
    </row>
    <row r="263" spans="1:63" s="223" customFormat="1" ht="34.5" customHeight="1">
      <c r="A263" s="306" t="s">
        <v>65</v>
      </c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  <c r="AA263" s="306"/>
      <c r="AB263" s="306"/>
      <c r="AC263" s="306"/>
      <c r="AD263" s="306"/>
      <c r="AE263" s="306"/>
      <c r="AF263" s="306"/>
      <c r="AG263" s="306"/>
      <c r="AH263" s="306"/>
      <c r="AI263" s="306"/>
      <c r="AJ263" s="306"/>
      <c r="AK263" s="306"/>
      <c r="AL263" s="306"/>
      <c r="AM263" s="306"/>
      <c r="AN263" s="306"/>
      <c r="AO263" s="306"/>
      <c r="AP263" s="224"/>
      <c r="AQ263" s="307" t="s">
        <v>59</v>
      </c>
      <c r="AR263" s="307"/>
      <c r="AS263" s="307"/>
      <c r="AT263" s="307"/>
      <c r="AU263" s="307"/>
      <c r="AV263" s="307"/>
      <c r="AW263" s="307"/>
      <c r="AX263" s="307"/>
      <c r="AY263" s="307"/>
      <c r="AZ263" s="307"/>
      <c r="BA263" s="307"/>
      <c r="BB263" s="307"/>
      <c r="BC263" s="225"/>
      <c r="BD263" s="225"/>
      <c r="BE263" s="225"/>
      <c r="BF263" s="225" t="s">
        <v>66</v>
      </c>
      <c r="BG263" s="256">
        <f t="shared" si="21"/>
        <v>0</v>
      </c>
      <c r="BH263" s="226">
        <v>0</v>
      </c>
      <c r="BI263" s="226">
        <v>0</v>
      </c>
      <c r="BJ263" s="226">
        <v>0</v>
      </c>
      <c r="BK263" s="228">
        <v>0</v>
      </c>
    </row>
    <row r="264" spans="1:63" s="223" customFormat="1" ht="22.5" customHeight="1">
      <c r="A264" s="306" t="s">
        <v>67</v>
      </c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306"/>
      <c r="AK264" s="306"/>
      <c r="AL264" s="306"/>
      <c r="AM264" s="306"/>
      <c r="AN264" s="306"/>
      <c r="AO264" s="306"/>
      <c r="AP264" s="224"/>
      <c r="AQ264" s="307" t="s">
        <v>59</v>
      </c>
      <c r="AR264" s="307"/>
      <c r="AS264" s="307"/>
      <c r="AT264" s="307"/>
      <c r="AU264" s="307"/>
      <c r="AV264" s="307"/>
      <c r="AW264" s="307"/>
      <c r="AX264" s="307"/>
      <c r="AY264" s="307"/>
      <c r="AZ264" s="307"/>
      <c r="BA264" s="307"/>
      <c r="BB264" s="307"/>
      <c r="BC264" s="225"/>
      <c r="BD264" s="225"/>
      <c r="BE264" s="225"/>
      <c r="BF264" s="225" t="s">
        <v>68</v>
      </c>
      <c r="BG264" s="256">
        <f t="shared" si="21"/>
        <v>0</v>
      </c>
      <c r="BH264" s="226">
        <v>0</v>
      </c>
      <c r="BI264" s="226">
        <v>0</v>
      </c>
      <c r="BJ264" s="226">
        <v>0</v>
      </c>
      <c r="BK264" s="228">
        <v>0</v>
      </c>
    </row>
    <row r="265" spans="1:63" s="223" customFormat="1" ht="40.5" customHeight="1">
      <c r="A265" s="306" t="s">
        <v>69</v>
      </c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6"/>
      <c r="AO265" s="306"/>
      <c r="AP265" s="224"/>
      <c r="AQ265" s="307" t="s">
        <v>59</v>
      </c>
      <c r="AR265" s="307"/>
      <c r="AS265" s="307"/>
      <c r="AT265" s="307"/>
      <c r="AU265" s="307"/>
      <c r="AV265" s="307"/>
      <c r="AW265" s="307"/>
      <c r="AX265" s="307"/>
      <c r="AY265" s="307"/>
      <c r="AZ265" s="307"/>
      <c r="BA265" s="307"/>
      <c r="BB265" s="307"/>
      <c r="BC265" s="225"/>
      <c r="BD265" s="225"/>
      <c r="BE265" s="225"/>
      <c r="BF265" s="225" t="s">
        <v>70</v>
      </c>
      <c r="BG265" s="256">
        <f t="shared" si="21"/>
        <v>0</v>
      </c>
      <c r="BH265" s="226">
        <v>0</v>
      </c>
      <c r="BI265" s="226">
        <v>0</v>
      </c>
      <c r="BJ265" s="226">
        <v>0</v>
      </c>
      <c r="BK265" s="228">
        <v>0</v>
      </c>
    </row>
    <row r="266" spans="1:63" s="223" customFormat="1" ht="38.25" customHeight="1">
      <c r="A266" s="306" t="s">
        <v>71</v>
      </c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  <c r="AA266" s="306"/>
      <c r="AB266" s="306"/>
      <c r="AC266" s="306"/>
      <c r="AD266" s="306"/>
      <c r="AE266" s="306"/>
      <c r="AF266" s="306"/>
      <c r="AG266" s="306"/>
      <c r="AH266" s="306"/>
      <c r="AI266" s="306"/>
      <c r="AJ266" s="306"/>
      <c r="AK266" s="306"/>
      <c r="AL266" s="306"/>
      <c r="AM266" s="306"/>
      <c r="AN266" s="306"/>
      <c r="AO266" s="306"/>
      <c r="AP266" s="224"/>
      <c r="AQ266" s="307" t="s">
        <v>59</v>
      </c>
      <c r="AR266" s="307"/>
      <c r="AS266" s="307"/>
      <c r="AT266" s="307"/>
      <c r="AU266" s="307"/>
      <c r="AV266" s="307"/>
      <c r="AW266" s="307"/>
      <c r="AX266" s="307"/>
      <c r="AY266" s="307"/>
      <c r="AZ266" s="307"/>
      <c r="BA266" s="307"/>
      <c r="BB266" s="307"/>
      <c r="BC266" s="225"/>
      <c r="BD266" s="225"/>
      <c r="BE266" s="225"/>
      <c r="BF266" s="225" t="s">
        <v>72</v>
      </c>
      <c r="BG266" s="256">
        <f t="shared" si="21"/>
        <v>0</v>
      </c>
      <c r="BH266" s="226">
        <v>0</v>
      </c>
      <c r="BI266" s="226">
        <v>0</v>
      </c>
      <c r="BJ266" s="226">
        <v>0</v>
      </c>
      <c r="BK266" s="228">
        <v>0</v>
      </c>
    </row>
    <row r="267" spans="1:63" s="223" customFormat="1" ht="23.25" customHeight="1">
      <c r="A267" s="306" t="s">
        <v>73</v>
      </c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  <c r="AA267" s="306"/>
      <c r="AB267" s="306"/>
      <c r="AC267" s="306"/>
      <c r="AD267" s="306"/>
      <c r="AE267" s="306"/>
      <c r="AF267" s="306"/>
      <c r="AG267" s="306"/>
      <c r="AH267" s="306"/>
      <c r="AI267" s="306"/>
      <c r="AJ267" s="306"/>
      <c r="AK267" s="306"/>
      <c r="AL267" s="306"/>
      <c r="AM267" s="306"/>
      <c r="AN267" s="306"/>
      <c r="AO267" s="306"/>
      <c r="AP267" s="224"/>
      <c r="AQ267" s="307" t="s">
        <v>59</v>
      </c>
      <c r="AR267" s="307"/>
      <c r="AS267" s="307"/>
      <c r="AT267" s="307"/>
      <c r="AU267" s="307"/>
      <c r="AV267" s="307"/>
      <c r="AW267" s="307"/>
      <c r="AX267" s="307"/>
      <c r="AY267" s="307"/>
      <c r="AZ267" s="307"/>
      <c r="BA267" s="307"/>
      <c r="BB267" s="307"/>
      <c r="BC267" s="225"/>
      <c r="BD267" s="225"/>
      <c r="BE267" s="225"/>
      <c r="BF267" s="225" t="s">
        <v>74</v>
      </c>
      <c r="BG267" s="256">
        <f t="shared" si="21"/>
        <v>0</v>
      </c>
      <c r="BH267" s="226">
        <v>0</v>
      </c>
      <c r="BI267" s="226">
        <v>0</v>
      </c>
      <c r="BJ267" s="226">
        <v>0</v>
      </c>
      <c r="BK267" s="228">
        <v>0</v>
      </c>
    </row>
    <row r="268" spans="1:63" s="223" customFormat="1" ht="67.5" customHeight="1">
      <c r="A268" s="306" t="s">
        <v>75</v>
      </c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306"/>
      <c r="AA268" s="306"/>
      <c r="AB268" s="306"/>
      <c r="AC268" s="306"/>
      <c r="AD268" s="306"/>
      <c r="AE268" s="306"/>
      <c r="AF268" s="306"/>
      <c r="AG268" s="306"/>
      <c r="AH268" s="306"/>
      <c r="AI268" s="306"/>
      <c r="AJ268" s="306"/>
      <c r="AK268" s="306"/>
      <c r="AL268" s="306"/>
      <c r="AM268" s="306"/>
      <c r="AN268" s="306"/>
      <c r="AO268" s="306"/>
      <c r="AP268" s="224"/>
      <c r="AQ268" s="307" t="s">
        <v>59</v>
      </c>
      <c r="AR268" s="307"/>
      <c r="AS268" s="307"/>
      <c r="AT268" s="307"/>
      <c r="AU268" s="307"/>
      <c r="AV268" s="307"/>
      <c r="AW268" s="307"/>
      <c r="AX268" s="307"/>
      <c r="AY268" s="307"/>
      <c r="AZ268" s="307"/>
      <c r="BA268" s="307"/>
      <c r="BB268" s="307"/>
      <c r="BC268" s="225"/>
      <c r="BD268" s="225"/>
      <c r="BE268" s="225"/>
      <c r="BF268" s="225" t="s">
        <v>76</v>
      </c>
      <c r="BG268" s="256">
        <f t="shared" si="21"/>
        <v>0</v>
      </c>
      <c r="BH268" s="226">
        <v>0</v>
      </c>
      <c r="BI268" s="226">
        <v>0</v>
      </c>
      <c r="BJ268" s="226">
        <v>0</v>
      </c>
      <c r="BK268" s="228">
        <v>0</v>
      </c>
    </row>
    <row r="269" spans="1:63" s="223" customFormat="1" ht="38.25" customHeight="1">
      <c r="A269" s="306" t="s">
        <v>77</v>
      </c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306"/>
      <c r="AA269" s="306"/>
      <c r="AB269" s="306"/>
      <c r="AC269" s="306"/>
      <c r="AD269" s="306"/>
      <c r="AE269" s="306"/>
      <c r="AF269" s="306"/>
      <c r="AG269" s="306"/>
      <c r="AH269" s="306"/>
      <c r="AI269" s="306"/>
      <c r="AJ269" s="306"/>
      <c r="AK269" s="306"/>
      <c r="AL269" s="306"/>
      <c r="AM269" s="306"/>
      <c r="AN269" s="306"/>
      <c r="AO269" s="306"/>
      <c r="AP269" s="224"/>
      <c r="AQ269" s="307" t="s">
        <v>59</v>
      </c>
      <c r="AR269" s="307"/>
      <c r="AS269" s="307"/>
      <c r="AT269" s="307"/>
      <c r="AU269" s="307"/>
      <c r="AV269" s="307"/>
      <c r="AW269" s="307"/>
      <c r="AX269" s="307"/>
      <c r="AY269" s="307"/>
      <c r="AZ269" s="307"/>
      <c r="BA269" s="307"/>
      <c r="BB269" s="307"/>
      <c r="BC269" s="225"/>
      <c r="BD269" s="225"/>
      <c r="BE269" s="225"/>
      <c r="BF269" s="225" t="s">
        <v>78</v>
      </c>
      <c r="BG269" s="256">
        <f t="shared" si="21"/>
        <v>0</v>
      </c>
      <c r="BH269" s="226">
        <v>0</v>
      </c>
      <c r="BI269" s="226">
        <v>0</v>
      </c>
      <c r="BJ269" s="226">
        <v>0</v>
      </c>
      <c r="BK269" s="228">
        <v>0</v>
      </c>
    </row>
    <row r="270" spans="1:63" s="223" customFormat="1" ht="24.75" customHeight="1">
      <c r="A270" s="306" t="s">
        <v>79</v>
      </c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  <c r="T270" s="306"/>
      <c r="U270" s="306"/>
      <c r="V270" s="306"/>
      <c r="W270" s="306"/>
      <c r="X270" s="306"/>
      <c r="Y270" s="306"/>
      <c r="Z270" s="306"/>
      <c r="AA270" s="306"/>
      <c r="AB270" s="306"/>
      <c r="AC270" s="306"/>
      <c r="AD270" s="306"/>
      <c r="AE270" s="306"/>
      <c r="AF270" s="306"/>
      <c r="AG270" s="306"/>
      <c r="AH270" s="306"/>
      <c r="AI270" s="306"/>
      <c r="AJ270" s="306"/>
      <c r="AK270" s="306"/>
      <c r="AL270" s="306"/>
      <c r="AM270" s="306"/>
      <c r="AN270" s="306"/>
      <c r="AO270" s="306"/>
      <c r="AP270" s="224"/>
      <c r="AQ270" s="307" t="s">
        <v>59</v>
      </c>
      <c r="AR270" s="307"/>
      <c r="AS270" s="307"/>
      <c r="AT270" s="307"/>
      <c r="AU270" s="307"/>
      <c r="AV270" s="307"/>
      <c r="AW270" s="307"/>
      <c r="AX270" s="307"/>
      <c r="AY270" s="307"/>
      <c r="AZ270" s="307"/>
      <c r="BA270" s="307"/>
      <c r="BB270" s="307"/>
      <c r="BC270" s="225"/>
      <c r="BD270" s="225"/>
      <c r="BE270" s="225"/>
      <c r="BF270" s="225" t="s">
        <v>80</v>
      </c>
      <c r="BG270" s="256">
        <f t="shared" si="21"/>
        <v>0</v>
      </c>
      <c r="BH270" s="226">
        <v>0</v>
      </c>
      <c r="BI270" s="226">
        <v>0</v>
      </c>
      <c r="BJ270" s="226">
        <v>0</v>
      </c>
      <c r="BK270" s="228">
        <v>0</v>
      </c>
    </row>
    <row r="271" spans="1:63" s="223" customFormat="1" ht="24.75" customHeight="1">
      <c r="A271" s="306" t="s">
        <v>81</v>
      </c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  <c r="AN271" s="306"/>
      <c r="AO271" s="306"/>
      <c r="AP271" s="224"/>
      <c r="AQ271" s="307" t="s">
        <v>59</v>
      </c>
      <c r="AR271" s="307"/>
      <c r="AS271" s="307"/>
      <c r="AT271" s="307"/>
      <c r="AU271" s="307"/>
      <c r="AV271" s="307"/>
      <c r="AW271" s="307"/>
      <c r="AX271" s="307"/>
      <c r="AY271" s="307"/>
      <c r="AZ271" s="307"/>
      <c r="BA271" s="307"/>
      <c r="BB271" s="307"/>
      <c r="BC271" s="225"/>
      <c r="BD271" s="225"/>
      <c r="BE271" s="225"/>
      <c r="BF271" s="225" t="s">
        <v>82</v>
      </c>
      <c r="BG271" s="256">
        <f t="shared" si="21"/>
        <v>0</v>
      </c>
      <c r="BH271" s="226">
        <v>0</v>
      </c>
      <c r="BI271" s="226">
        <v>0</v>
      </c>
      <c r="BJ271" s="226">
        <v>0</v>
      </c>
      <c r="BK271" s="228">
        <v>0</v>
      </c>
    </row>
    <row r="272" spans="1:63" s="223" customFormat="1" ht="36" customHeight="1">
      <c r="A272" s="306" t="s">
        <v>83</v>
      </c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6"/>
      <c r="AM272" s="306"/>
      <c r="AN272" s="306"/>
      <c r="AO272" s="306"/>
      <c r="AP272" s="224"/>
      <c r="AQ272" s="307" t="s">
        <v>59</v>
      </c>
      <c r="AR272" s="307"/>
      <c r="AS272" s="307"/>
      <c r="AT272" s="307"/>
      <c r="AU272" s="307"/>
      <c r="AV272" s="307"/>
      <c r="AW272" s="307"/>
      <c r="AX272" s="307"/>
      <c r="AY272" s="307"/>
      <c r="AZ272" s="307"/>
      <c r="BA272" s="307"/>
      <c r="BB272" s="307"/>
      <c r="BC272" s="225"/>
      <c r="BD272" s="225"/>
      <c r="BE272" s="225"/>
      <c r="BF272" s="225" t="s">
        <v>84</v>
      </c>
      <c r="BG272" s="256">
        <f t="shared" si="21"/>
        <v>0</v>
      </c>
      <c r="BH272" s="226">
        <v>0</v>
      </c>
      <c r="BI272" s="226">
        <v>0</v>
      </c>
      <c r="BJ272" s="226">
        <v>0</v>
      </c>
      <c r="BK272" s="228">
        <v>0</v>
      </c>
    </row>
    <row r="273" spans="1:63" s="223" customFormat="1" ht="67.5" customHeight="1">
      <c r="A273" s="306" t="s">
        <v>85</v>
      </c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  <c r="AN273" s="306"/>
      <c r="AO273" s="306"/>
      <c r="AP273" s="224"/>
      <c r="AQ273" s="307" t="s">
        <v>59</v>
      </c>
      <c r="AR273" s="307"/>
      <c r="AS273" s="307"/>
      <c r="AT273" s="307"/>
      <c r="AU273" s="307"/>
      <c r="AV273" s="307"/>
      <c r="AW273" s="307"/>
      <c r="AX273" s="307"/>
      <c r="AY273" s="307"/>
      <c r="AZ273" s="307"/>
      <c r="BA273" s="307"/>
      <c r="BB273" s="307"/>
      <c r="BC273" s="225"/>
      <c r="BD273" s="225"/>
      <c r="BE273" s="225"/>
      <c r="BF273" s="225" t="s">
        <v>86</v>
      </c>
      <c r="BG273" s="256">
        <f t="shared" si="21"/>
        <v>0</v>
      </c>
      <c r="BH273" s="226">
        <v>0</v>
      </c>
      <c r="BI273" s="226">
        <v>0</v>
      </c>
      <c r="BJ273" s="226">
        <v>0</v>
      </c>
      <c r="BK273" s="252">
        <v>0</v>
      </c>
    </row>
    <row r="274" spans="1:63" s="223" customFormat="1" ht="22.5" customHeight="1">
      <c r="A274" s="312" t="s">
        <v>87</v>
      </c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233">
        <v>260</v>
      </c>
      <c r="AQ274" s="307"/>
      <c r="AR274" s="307"/>
      <c r="AS274" s="307"/>
      <c r="AT274" s="307"/>
      <c r="AU274" s="307"/>
      <c r="AV274" s="307"/>
      <c r="AW274" s="307"/>
      <c r="AX274" s="307"/>
      <c r="AY274" s="307"/>
      <c r="AZ274" s="307"/>
      <c r="BA274" s="307"/>
      <c r="BB274" s="307"/>
      <c r="BC274" s="307"/>
      <c r="BD274" s="307"/>
      <c r="BE274" s="307"/>
      <c r="BF274" s="225"/>
      <c r="BG274" s="256">
        <f>BG275+BG276+BG277</f>
        <v>0</v>
      </c>
      <c r="BH274" s="256">
        <f>BH275+BH276+BH277</f>
        <v>0</v>
      </c>
      <c r="BI274" s="256">
        <f>BI275+BI276+BI277</f>
        <v>0</v>
      </c>
      <c r="BJ274" s="256">
        <f>BJ275+BJ276+BJ277</f>
        <v>0</v>
      </c>
      <c r="BK274" s="256">
        <f>BK275+BK276+BK277</f>
        <v>0</v>
      </c>
    </row>
    <row r="275" spans="1:63" s="223" customFormat="1" ht="31.5" customHeight="1">
      <c r="A275" s="314" t="s">
        <v>88</v>
      </c>
      <c r="B275" s="314"/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4"/>
      <c r="AL275" s="314"/>
      <c r="AM275" s="314"/>
      <c r="AN275" s="314"/>
      <c r="AO275" s="314"/>
      <c r="AP275" s="224"/>
      <c r="AQ275" s="307"/>
      <c r="AR275" s="307"/>
      <c r="AS275" s="307"/>
      <c r="AT275" s="307"/>
      <c r="AU275" s="307"/>
      <c r="AV275" s="307"/>
      <c r="AW275" s="307"/>
      <c r="AX275" s="307"/>
      <c r="AY275" s="307"/>
      <c r="AZ275" s="307"/>
      <c r="BA275" s="307"/>
      <c r="BB275" s="307"/>
      <c r="BC275" s="307"/>
      <c r="BD275" s="307"/>
      <c r="BE275" s="307"/>
      <c r="BF275" s="225" t="s">
        <v>89</v>
      </c>
      <c r="BG275" s="256">
        <f>BH275+BI275+BJ275+BK275</f>
        <v>0</v>
      </c>
      <c r="BH275" s="226">
        <v>0</v>
      </c>
      <c r="BI275" s="226">
        <v>0</v>
      </c>
      <c r="BJ275" s="226">
        <v>0</v>
      </c>
      <c r="BK275" s="252">
        <v>0</v>
      </c>
    </row>
    <row r="276" spans="1:63" s="223" customFormat="1" ht="48" customHeight="1">
      <c r="A276" s="306" t="s">
        <v>90</v>
      </c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  <c r="AN276" s="306"/>
      <c r="AO276" s="306"/>
      <c r="AP276" s="224"/>
      <c r="AQ276" s="307"/>
      <c r="AR276" s="307"/>
      <c r="AS276" s="307"/>
      <c r="AT276" s="307"/>
      <c r="AU276" s="307"/>
      <c r="AV276" s="307"/>
      <c r="AW276" s="307"/>
      <c r="AX276" s="307"/>
      <c r="AY276" s="307"/>
      <c r="AZ276" s="307"/>
      <c r="BA276" s="307"/>
      <c r="BB276" s="307"/>
      <c r="BC276" s="225"/>
      <c r="BD276" s="225"/>
      <c r="BE276" s="225"/>
      <c r="BF276" s="225" t="s">
        <v>91</v>
      </c>
      <c r="BG276" s="256">
        <f>BH276+BI276+BJ276+BK276</f>
        <v>0</v>
      </c>
      <c r="BH276" s="226">
        <v>0</v>
      </c>
      <c r="BI276" s="226">
        <v>0</v>
      </c>
      <c r="BJ276" s="226">
        <v>0</v>
      </c>
      <c r="BK276" s="252">
        <v>0</v>
      </c>
    </row>
    <row r="277" spans="1:63" s="223" customFormat="1" ht="35.25" customHeight="1">
      <c r="A277" s="306" t="s">
        <v>92</v>
      </c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306"/>
      <c r="AA277" s="306"/>
      <c r="AB277" s="306"/>
      <c r="AC277" s="306"/>
      <c r="AD277" s="306"/>
      <c r="AE277" s="306"/>
      <c r="AF277" s="306"/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224"/>
      <c r="AQ277" s="307"/>
      <c r="AR277" s="307"/>
      <c r="AS277" s="307"/>
      <c r="AT277" s="307"/>
      <c r="AU277" s="307"/>
      <c r="AV277" s="307"/>
      <c r="AW277" s="307"/>
      <c r="AX277" s="307"/>
      <c r="AY277" s="307"/>
      <c r="AZ277" s="307"/>
      <c r="BA277" s="307"/>
      <c r="BB277" s="307"/>
      <c r="BC277" s="225"/>
      <c r="BD277" s="225"/>
      <c r="BE277" s="225"/>
      <c r="BF277" s="225" t="s">
        <v>93</v>
      </c>
      <c r="BG277" s="256">
        <f>BH277+BI277+BJ277+BK277</f>
        <v>0</v>
      </c>
      <c r="BH277" s="226">
        <v>0</v>
      </c>
      <c r="BI277" s="226">
        <v>0</v>
      </c>
      <c r="BJ277" s="226">
        <v>0</v>
      </c>
      <c r="BK277" s="252">
        <v>0</v>
      </c>
    </row>
    <row r="278" spans="1:63" s="223" customFormat="1" ht="25.5" customHeight="1">
      <c r="A278" s="312" t="s">
        <v>94</v>
      </c>
      <c r="B278" s="312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233">
        <v>290</v>
      </c>
      <c r="AQ278" s="307"/>
      <c r="AR278" s="307"/>
      <c r="AS278" s="307"/>
      <c r="AT278" s="307"/>
      <c r="AU278" s="307"/>
      <c r="AV278" s="307"/>
      <c r="AW278" s="307"/>
      <c r="AX278" s="307"/>
      <c r="AY278" s="307"/>
      <c r="AZ278" s="307"/>
      <c r="BA278" s="307"/>
      <c r="BB278" s="307"/>
      <c r="BC278" s="307"/>
      <c r="BD278" s="307"/>
      <c r="BE278" s="307"/>
      <c r="BF278" s="225"/>
      <c r="BG278" s="256">
        <f>BG280+BG281+BG282+BG283+BG284+BG285+BG286+BG287</f>
        <v>0</v>
      </c>
      <c r="BH278" s="256">
        <f>BH280+BH281+BH282+BH283+BH284+BH285+BH286+BH287</f>
        <v>0</v>
      </c>
      <c r="BI278" s="256">
        <f>BI280+BI281+BI282+BI283+BI284+BI285+BI286+BI287</f>
        <v>0</v>
      </c>
      <c r="BJ278" s="256">
        <f>BJ280+BJ281+BJ282+BJ283+BJ284+BJ285+BJ286+BJ287</f>
        <v>0</v>
      </c>
      <c r="BK278" s="256">
        <f>BK280+BK281+BK282+BK283+BK284+BK285+BK286+BK287</f>
        <v>0</v>
      </c>
    </row>
    <row r="279" spans="1:63" s="223" customFormat="1" ht="18.75" customHeight="1">
      <c r="A279" s="306" t="s">
        <v>9</v>
      </c>
      <c r="B279" s="306"/>
      <c r="C279" s="306"/>
      <c r="D279" s="306"/>
      <c r="E279" s="306"/>
      <c r="F279" s="306"/>
      <c r="G279" s="306"/>
      <c r="H279" s="306"/>
      <c r="I279" s="306"/>
      <c r="J279" s="306"/>
      <c r="K279" s="306"/>
      <c r="L279" s="306"/>
      <c r="M279" s="306"/>
      <c r="N279" s="306"/>
      <c r="O279" s="306"/>
      <c r="P279" s="306"/>
      <c r="Q279" s="306"/>
      <c r="R279" s="306"/>
      <c r="S279" s="306"/>
      <c r="T279" s="306"/>
      <c r="U279" s="306"/>
      <c r="V279" s="306"/>
      <c r="W279" s="306"/>
      <c r="X279" s="306"/>
      <c r="Y279" s="306"/>
      <c r="Z279" s="306"/>
      <c r="AA279" s="306"/>
      <c r="AB279" s="306"/>
      <c r="AC279" s="306"/>
      <c r="AD279" s="306"/>
      <c r="AE279" s="306"/>
      <c r="AF279" s="306"/>
      <c r="AG279" s="306"/>
      <c r="AH279" s="306"/>
      <c r="AI279" s="306"/>
      <c r="AJ279" s="306"/>
      <c r="AK279" s="306"/>
      <c r="AL279" s="306"/>
      <c r="AM279" s="306"/>
      <c r="AN279" s="306"/>
      <c r="AO279" s="306"/>
      <c r="AP279" s="224"/>
      <c r="AQ279" s="307"/>
      <c r="AR279" s="307"/>
      <c r="AS279" s="307"/>
      <c r="AT279" s="307"/>
      <c r="AU279" s="307"/>
      <c r="AV279" s="307"/>
      <c r="AW279" s="307"/>
      <c r="AX279" s="307"/>
      <c r="AY279" s="307"/>
      <c r="AZ279" s="307"/>
      <c r="BA279" s="307"/>
      <c r="BB279" s="307"/>
      <c r="BC279" s="307"/>
      <c r="BD279" s="307"/>
      <c r="BE279" s="307"/>
      <c r="BF279" s="225"/>
      <c r="BG279" s="256"/>
      <c r="BH279" s="226"/>
      <c r="BI279" s="226"/>
      <c r="BJ279" s="226"/>
      <c r="BK279" s="246"/>
    </row>
    <row r="280" spans="1:63" s="223" customFormat="1" ht="36.75" customHeight="1">
      <c r="A280" s="306" t="s">
        <v>95</v>
      </c>
      <c r="B280" s="306"/>
      <c r="C280" s="306"/>
      <c r="D280" s="306"/>
      <c r="E280" s="306"/>
      <c r="F280" s="306"/>
      <c r="G280" s="306"/>
      <c r="H280" s="306"/>
      <c r="I280" s="306"/>
      <c r="J280" s="306"/>
      <c r="K280" s="306"/>
      <c r="L280" s="306"/>
      <c r="M280" s="306"/>
      <c r="N280" s="306"/>
      <c r="O280" s="306"/>
      <c r="P280" s="306"/>
      <c r="Q280" s="306"/>
      <c r="R280" s="306"/>
      <c r="S280" s="306"/>
      <c r="T280" s="306"/>
      <c r="U280" s="306"/>
      <c r="V280" s="306"/>
      <c r="W280" s="306"/>
      <c r="X280" s="306"/>
      <c r="Y280" s="306"/>
      <c r="Z280" s="306"/>
      <c r="AA280" s="306"/>
      <c r="AB280" s="306"/>
      <c r="AC280" s="306"/>
      <c r="AD280" s="306"/>
      <c r="AE280" s="306"/>
      <c r="AF280" s="306"/>
      <c r="AG280" s="306"/>
      <c r="AH280" s="306"/>
      <c r="AI280" s="306"/>
      <c r="AJ280" s="306"/>
      <c r="AK280" s="306"/>
      <c r="AL280" s="306"/>
      <c r="AM280" s="306"/>
      <c r="AN280" s="306"/>
      <c r="AO280" s="306"/>
      <c r="AP280" s="233"/>
      <c r="AQ280" s="313" t="s">
        <v>96</v>
      </c>
      <c r="AR280" s="313"/>
      <c r="AS280" s="313"/>
      <c r="AT280" s="313"/>
      <c r="AU280" s="313"/>
      <c r="AV280" s="313"/>
      <c r="AW280" s="313"/>
      <c r="AX280" s="313"/>
      <c r="AY280" s="313"/>
      <c r="AZ280" s="313"/>
      <c r="BA280" s="313"/>
      <c r="BB280" s="313"/>
      <c r="BC280" s="313"/>
      <c r="BD280" s="313"/>
      <c r="BE280" s="313"/>
      <c r="BF280" s="225" t="s">
        <v>97</v>
      </c>
      <c r="BG280" s="256">
        <f aca="true" t="shared" si="22" ref="BG280:BG287">BH280+BI280+BJ280+BK280</f>
        <v>0</v>
      </c>
      <c r="BH280" s="226">
        <v>0</v>
      </c>
      <c r="BI280" s="226">
        <v>0</v>
      </c>
      <c r="BJ280" s="253">
        <v>0</v>
      </c>
      <c r="BK280" s="253">
        <v>0</v>
      </c>
    </row>
    <row r="281" spans="1:63" s="223" customFormat="1" ht="23.25" customHeight="1">
      <c r="A281" s="306" t="s">
        <v>98</v>
      </c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233"/>
      <c r="AQ281" s="313" t="s">
        <v>96</v>
      </c>
      <c r="AR281" s="313"/>
      <c r="AS281" s="313"/>
      <c r="AT281" s="313"/>
      <c r="AU281" s="313"/>
      <c r="AV281" s="313"/>
      <c r="AW281" s="313"/>
      <c r="AX281" s="313"/>
      <c r="AY281" s="313"/>
      <c r="AZ281" s="313"/>
      <c r="BA281" s="313"/>
      <c r="BB281" s="313"/>
      <c r="BC281" s="313"/>
      <c r="BD281" s="313"/>
      <c r="BE281" s="313"/>
      <c r="BF281" s="225" t="s">
        <v>97</v>
      </c>
      <c r="BG281" s="256">
        <f t="shared" si="22"/>
        <v>0</v>
      </c>
      <c r="BH281" s="226">
        <v>0</v>
      </c>
      <c r="BI281" s="226">
        <v>0</v>
      </c>
      <c r="BJ281" s="253">
        <v>0</v>
      </c>
      <c r="BK281" s="253">
        <v>0</v>
      </c>
    </row>
    <row r="282" spans="1:63" s="223" customFormat="1" ht="51.75" customHeight="1">
      <c r="A282" s="306" t="s">
        <v>99</v>
      </c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  <c r="AA282" s="306"/>
      <c r="AB282" s="306"/>
      <c r="AC282" s="306"/>
      <c r="AD282" s="306"/>
      <c r="AE282" s="306"/>
      <c r="AF282" s="306"/>
      <c r="AG282" s="306"/>
      <c r="AH282" s="306"/>
      <c r="AI282" s="306"/>
      <c r="AJ282" s="306"/>
      <c r="AK282" s="306"/>
      <c r="AL282" s="306"/>
      <c r="AM282" s="306"/>
      <c r="AN282" s="306"/>
      <c r="AO282" s="306"/>
      <c r="AP282" s="233"/>
      <c r="AQ282" s="313" t="s">
        <v>100</v>
      </c>
      <c r="AR282" s="313"/>
      <c r="AS282" s="313"/>
      <c r="AT282" s="313"/>
      <c r="AU282" s="313"/>
      <c r="AV282" s="313"/>
      <c r="AW282" s="313"/>
      <c r="AX282" s="313"/>
      <c r="AY282" s="313"/>
      <c r="AZ282" s="313"/>
      <c r="BA282" s="313"/>
      <c r="BB282" s="313"/>
      <c r="BC282" s="313"/>
      <c r="BD282" s="313"/>
      <c r="BE282" s="313"/>
      <c r="BF282" s="225" t="s">
        <v>97</v>
      </c>
      <c r="BG282" s="256">
        <f t="shared" si="22"/>
        <v>0</v>
      </c>
      <c r="BH282" s="226">
        <v>0</v>
      </c>
      <c r="BI282" s="226">
        <v>0</v>
      </c>
      <c r="BJ282" s="253">
        <v>0</v>
      </c>
      <c r="BK282" s="253">
        <v>0</v>
      </c>
    </row>
    <row r="283" spans="1:63" s="223" customFormat="1" ht="48" customHeight="1">
      <c r="A283" s="306" t="s">
        <v>101</v>
      </c>
      <c r="B283" s="306"/>
      <c r="C283" s="306"/>
      <c r="D283" s="306"/>
      <c r="E283" s="306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306"/>
      <c r="T283" s="306"/>
      <c r="U283" s="306"/>
      <c r="V283" s="306"/>
      <c r="W283" s="306"/>
      <c r="X283" s="306"/>
      <c r="Y283" s="306"/>
      <c r="Z283" s="306"/>
      <c r="AA283" s="306"/>
      <c r="AB283" s="306"/>
      <c r="AC283" s="306"/>
      <c r="AD283" s="306"/>
      <c r="AE283" s="306"/>
      <c r="AF283" s="306"/>
      <c r="AG283" s="306"/>
      <c r="AH283" s="306"/>
      <c r="AI283" s="306"/>
      <c r="AJ283" s="306"/>
      <c r="AK283" s="306"/>
      <c r="AL283" s="306"/>
      <c r="AM283" s="306"/>
      <c r="AN283" s="306"/>
      <c r="AO283" s="306"/>
      <c r="AP283" s="233"/>
      <c r="AQ283" s="313" t="s">
        <v>100</v>
      </c>
      <c r="AR283" s="313"/>
      <c r="AS283" s="313"/>
      <c r="AT283" s="313"/>
      <c r="AU283" s="313"/>
      <c r="AV283" s="313"/>
      <c r="AW283" s="313"/>
      <c r="AX283" s="313"/>
      <c r="AY283" s="234"/>
      <c r="AZ283" s="234"/>
      <c r="BA283" s="234"/>
      <c r="BB283" s="234"/>
      <c r="BC283" s="234"/>
      <c r="BD283" s="234"/>
      <c r="BE283" s="234"/>
      <c r="BF283" s="225" t="s">
        <v>97</v>
      </c>
      <c r="BG283" s="256">
        <f t="shared" si="22"/>
        <v>0</v>
      </c>
      <c r="BH283" s="226">
        <v>0</v>
      </c>
      <c r="BI283" s="226">
        <v>0</v>
      </c>
      <c r="BJ283" s="253">
        <v>0</v>
      </c>
      <c r="BK283" s="253">
        <v>0</v>
      </c>
    </row>
    <row r="284" spans="1:63" s="223" customFormat="1" ht="69" customHeight="1">
      <c r="A284" s="306" t="s">
        <v>102</v>
      </c>
      <c r="B284" s="306"/>
      <c r="C284" s="306"/>
      <c r="D284" s="306"/>
      <c r="E284" s="306"/>
      <c r="F284" s="306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306"/>
      <c r="AA284" s="306"/>
      <c r="AB284" s="306"/>
      <c r="AC284" s="306"/>
      <c r="AD284" s="306"/>
      <c r="AE284" s="306"/>
      <c r="AF284" s="306"/>
      <c r="AG284" s="306"/>
      <c r="AH284" s="306"/>
      <c r="AI284" s="306"/>
      <c r="AJ284" s="306"/>
      <c r="AK284" s="306"/>
      <c r="AL284" s="306"/>
      <c r="AM284" s="306"/>
      <c r="AN284" s="306"/>
      <c r="AO284" s="306"/>
      <c r="AP284" s="233"/>
      <c r="AQ284" s="313" t="s">
        <v>103</v>
      </c>
      <c r="AR284" s="313"/>
      <c r="AS284" s="313"/>
      <c r="AT284" s="313"/>
      <c r="AU284" s="313"/>
      <c r="AV284" s="313"/>
      <c r="AW284" s="313"/>
      <c r="AX284" s="313"/>
      <c r="AY284" s="313"/>
      <c r="AZ284" s="313"/>
      <c r="BA284" s="313"/>
      <c r="BB284" s="313"/>
      <c r="BC284" s="313"/>
      <c r="BD284" s="313"/>
      <c r="BE284" s="313"/>
      <c r="BF284" s="225" t="s">
        <v>97</v>
      </c>
      <c r="BG284" s="256">
        <f t="shared" si="22"/>
        <v>0</v>
      </c>
      <c r="BH284" s="226">
        <v>0</v>
      </c>
      <c r="BI284" s="226">
        <v>0</v>
      </c>
      <c r="BJ284" s="253">
        <v>0</v>
      </c>
      <c r="BK284" s="253">
        <v>0</v>
      </c>
    </row>
    <row r="285" spans="1:63" s="223" customFormat="1" ht="54.75" customHeight="1">
      <c r="A285" s="306" t="s">
        <v>104</v>
      </c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  <c r="Q285" s="306"/>
      <c r="R285" s="306"/>
      <c r="S285" s="306"/>
      <c r="T285" s="306"/>
      <c r="U285" s="306"/>
      <c r="V285" s="306"/>
      <c r="W285" s="306"/>
      <c r="X285" s="306"/>
      <c r="Y285" s="306"/>
      <c r="Z285" s="306"/>
      <c r="AA285" s="306"/>
      <c r="AB285" s="306"/>
      <c r="AC285" s="306"/>
      <c r="AD285" s="306"/>
      <c r="AE285" s="306"/>
      <c r="AF285" s="306"/>
      <c r="AG285" s="306"/>
      <c r="AH285" s="306"/>
      <c r="AI285" s="306"/>
      <c r="AJ285" s="306"/>
      <c r="AK285" s="306"/>
      <c r="AL285" s="306"/>
      <c r="AM285" s="306"/>
      <c r="AN285" s="306"/>
      <c r="AO285" s="306"/>
      <c r="AP285" s="224"/>
      <c r="AQ285" s="307"/>
      <c r="AR285" s="307"/>
      <c r="AS285" s="307"/>
      <c r="AT285" s="307"/>
      <c r="AU285" s="307"/>
      <c r="AV285" s="307"/>
      <c r="AW285" s="307"/>
      <c r="AX285" s="307"/>
      <c r="AY285" s="307"/>
      <c r="AZ285" s="307"/>
      <c r="BA285" s="307"/>
      <c r="BB285" s="307"/>
      <c r="BC285" s="307"/>
      <c r="BD285" s="307"/>
      <c r="BE285" s="307"/>
      <c r="BF285" s="225" t="s">
        <v>105</v>
      </c>
      <c r="BG285" s="256">
        <f t="shared" si="22"/>
        <v>0</v>
      </c>
      <c r="BH285" s="226">
        <v>0</v>
      </c>
      <c r="BI285" s="226">
        <v>0</v>
      </c>
      <c r="BJ285" s="253">
        <v>0</v>
      </c>
      <c r="BK285" s="253">
        <v>0</v>
      </c>
    </row>
    <row r="286" spans="1:63" s="223" customFormat="1" ht="65.25" customHeight="1">
      <c r="A286" s="306" t="s">
        <v>106</v>
      </c>
      <c r="B286" s="306"/>
      <c r="C286" s="306"/>
      <c r="D286" s="306"/>
      <c r="E286" s="306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224"/>
      <c r="AQ286" s="307"/>
      <c r="AR286" s="307"/>
      <c r="AS286" s="307"/>
      <c r="AT286" s="307"/>
      <c r="AU286" s="307"/>
      <c r="AV286" s="307"/>
      <c r="AW286" s="307"/>
      <c r="AX286" s="307"/>
      <c r="AY286" s="307"/>
      <c r="AZ286" s="307"/>
      <c r="BA286" s="307"/>
      <c r="BB286" s="307"/>
      <c r="BC286" s="307"/>
      <c r="BD286" s="307"/>
      <c r="BE286" s="307"/>
      <c r="BF286" s="225" t="s">
        <v>107</v>
      </c>
      <c r="BG286" s="256">
        <f t="shared" si="22"/>
        <v>0</v>
      </c>
      <c r="BH286" s="226">
        <v>0</v>
      </c>
      <c r="BI286" s="226">
        <v>0</v>
      </c>
      <c r="BJ286" s="253">
        <v>0</v>
      </c>
      <c r="BK286" s="253">
        <v>0</v>
      </c>
    </row>
    <row r="287" spans="1:63" s="223" customFormat="1" ht="33.75" customHeight="1">
      <c r="A287" s="306" t="s">
        <v>108</v>
      </c>
      <c r="B287" s="306"/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306"/>
      <c r="AK287" s="306"/>
      <c r="AL287" s="306"/>
      <c r="AM287" s="306"/>
      <c r="AN287" s="306"/>
      <c r="AO287" s="306"/>
      <c r="AP287" s="224"/>
      <c r="AQ287" s="307"/>
      <c r="AR287" s="307"/>
      <c r="AS287" s="307"/>
      <c r="AT287" s="307"/>
      <c r="AU287" s="307"/>
      <c r="AV287" s="307"/>
      <c r="AW287" s="307"/>
      <c r="AX287" s="307"/>
      <c r="AY287" s="307"/>
      <c r="AZ287" s="307"/>
      <c r="BA287" s="307"/>
      <c r="BB287" s="307"/>
      <c r="BC287" s="307"/>
      <c r="BD287" s="307"/>
      <c r="BE287" s="307"/>
      <c r="BF287" s="225" t="s">
        <v>109</v>
      </c>
      <c r="BG287" s="256">
        <f t="shared" si="22"/>
        <v>0</v>
      </c>
      <c r="BH287" s="226">
        <v>0</v>
      </c>
      <c r="BI287" s="226">
        <v>0</v>
      </c>
      <c r="BJ287" s="253">
        <v>0</v>
      </c>
      <c r="BK287" s="253">
        <v>0</v>
      </c>
    </row>
    <row r="288" spans="1:63" s="223" customFormat="1" ht="42.75" customHeight="1">
      <c r="A288" s="312" t="s">
        <v>110</v>
      </c>
      <c r="B288" s="312"/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312"/>
      <c r="P288" s="312"/>
      <c r="Q288" s="312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I288" s="312"/>
      <c r="AJ288" s="312"/>
      <c r="AK288" s="312"/>
      <c r="AL288" s="312"/>
      <c r="AM288" s="312"/>
      <c r="AN288" s="312"/>
      <c r="AO288" s="312"/>
      <c r="AP288" s="233">
        <v>300</v>
      </c>
      <c r="AQ288" s="313" t="s">
        <v>21</v>
      </c>
      <c r="AR288" s="313"/>
      <c r="AS288" s="313"/>
      <c r="AT288" s="313"/>
      <c r="AU288" s="313"/>
      <c r="AV288" s="313"/>
      <c r="AW288" s="313"/>
      <c r="AX288" s="313"/>
      <c r="AY288" s="313"/>
      <c r="AZ288" s="313"/>
      <c r="BA288" s="313"/>
      <c r="BB288" s="313"/>
      <c r="BC288" s="234"/>
      <c r="BD288" s="234"/>
      <c r="BE288" s="234"/>
      <c r="BF288" s="234" t="s">
        <v>21</v>
      </c>
      <c r="BG288" s="256">
        <f>BG290+BG291+BG292+BG293+BG294+BG295+BG296+BG297+BG298</f>
        <v>0</v>
      </c>
      <c r="BH288" s="256">
        <f>BH290+BH291</f>
        <v>0</v>
      </c>
      <c r="BI288" s="256">
        <f>BI290+BI291</f>
        <v>0</v>
      </c>
      <c r="BJ288" s="256">
        <f>BJ290+BJ291</f>
        <v>0</v>
      </c>
      <c r="BK288" s="256">
        <f>BK290+BK291</f>
        <v>0</v>
      </c>
    </row>
    <row r="289" spans="1:63" s="223" customFormat="1" ht="18.75" customHeight="1">
      <c r="A289" s="306" t="s">
        <v>111</v>
      </c>
      <c r="B289" s="306"/>
      <c r="C289" s="306"/>
      <c r="D289" s="306"/>
      <c r="E289" s="306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306"/>
      <c r="AA289" s="306"/>
      <c r="AB289" s="306"/>
      <c r="AC289" s="306"/>
      <c r="AD289" s="306"/>
      <c r="AE289" s="306"/>
      <c r="AF289" s="306"/>
      <c r="AG289" s="306"/>
      <c r="AH289" s="306"/>
      <c r="AI289" s="306"/>
      <c r="AJ289" s="306"/>
      <c r="AK289" s="306"/>
      <c r="AL289" s="306"/>
      <c r="AM289" s="306"/>
      <c r="AN289" s="306"/>
      <c r="AO289" s="306"/>
      <c r="AP289" s="224"/>
      <c r="AQ289" s="307"/>
      <c r="AR289" s="307"/>
      <c r="AS289" s="307"/>
      <c r="AT289" s="307"/>
      <c r="AU289" s="307"/>
      <c r="AV289" s="307"/>
      <c r="AW289" s="307"/>
      <c r="AX289" s="307"/>
      <c r="AY289" s="307"/>
      <c r="AZ289" s="307"/>
      <c r="BA289" s="307"/>
      <c r="BB289" s="307"/>
      <c r="BC289" s="225"/>
      <c r="BD289" s="225"/>
      <c r="BE289" s="225"/>
      <c r="BF289" s="225"/>
      <c r="BG289" s="256"/>
      <c r="BH289" s="226"/>
      <c r="BI289" s="226"/>
      <c r="BJ289" s="226"/>
      <c r="BK289" s="228"/>
    </row>
    <row r="290" spans="1:63" s="223" customFormat="1" ht="33" customHeight="1">
      <c r="A290" s="306" t="s">
        <v>112</v>
      </c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  <c r="AA290" s="306"/>
      <c r="AB290" s="306"/>
      <c r="AC290" s="306"/>
      <c r="AD290" s="306"/>
      <c r="AE290" s="306"/>
      <c r="AF290" s="306"/>
      <c r="AG290" s="306"/>
      <c r="AH290" s="306"/>
      <c r="AI290" s="306"/>
      <c r="AJ290" s="306"/>
      <c r="AK290" s="306"/>
      <c r="AL290" s="306"/>
      <c r="AM290" s="306"/>
      <c r="AN290" s="306"/>
      <c r="AO290" s="306"/>
      <c r="AP290" s="224"/>
      <c r="AQ290" s="307" t="s">
        <v>59</v>
      </c>
      <c r="AR290" s="307"/>
      <c r="AS290" s="307"/>
      <c r="AT290" s="307"/>
      <c r="AU290" s="307"/>
      <c r="AV290" s="307"/>
      <c r="AW290" s="307"/>
      <c r="AX290" s="307"/>
      <c r="AY290" s="307"/>
      <c r="AZ290" s="307"/>
      <c r="BA290" s="307"/>
      <c r="BB290" s="307"/>
      <c r="BC290" s="225"/>
      <c r="BD290" s="225"/>
      <c r="BE290" s="225"/>
      <c r="BF290" s="225" t="s">
        <v>113</v>
      </c>
      <c r="BG290" s="256">
        <f>BH290+BI290+BJ290+BK290</f>
        <v>0</v>
      </c>
      <c r="BH290" s="226">
        <v>0</v>
      </c>
      <c r="BI290" s="226">
        <v>0</v>
      </c>
      <c r="BJ290" s="226">
        <v>0</v>
      </c>
      <c r="BK290" s="226">
        <v>0</v>
      </c>
    </row>
    <row r="291" spans="1:63" s="223" customFormat="1" ht="32.25" customHeight="1">
      <c r="A291" s="306" t="s">
        <v>114</v>
      </c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  <c r="M291" s="306"/>
      <c r="N291" s="306"/>
      <c r="O291" s="306"/>
      <c r="P291" s="306"/>
      <c r="Q291" s="306"/>
      <c r="R291" s="306"/>
      <c r="S291" s="306"/>
      <c r="T291" s="306"/>
      <c r="U291" s="306"/>
      <c r="V291" s="306"/>
      <c r="W291" s="306"/>
      <c r="X291" s="306"/>
      <c r="Y291" s="306"/>
      <c r="Z291" s="306"/>
      <c r="AA291" s="306"/>
      <c r="AB291" s="306"/>
      <c r="AC291" s="306"/>
      <c r="AD291" s="306"/>
      <c r="AE291" s="306"/>
      <c r="AF291" s="306"/>
      <c r="AG291" s="306"/>
      <c r="AH291" s="306"/>
      <c r="AI291" s="306"/>
      <c r="AJ291" s="306"/>
      <c r="AK291" s="306"/>
      <c r="AL291" s="306"/>
      <c r="AM291" s="306"/>
      <c r="AN291" s="306"/>
      <c r="AO291" s="306"/>
      <c r="AP291" s="224"/>
      <c r="AQ291" s="307" t="s">
        <v>59</v>
      </c>
      <c r="AR291" s="307"/>
      <c r="AS291" s="307"/>
      <c r="AT291" s="307"/>
      <c r="AU291" s="307"/>
      <c r="AV291" s="307"/>
      <c r="AW291" s="307"/>
      <c r="AX291" s="307"/>
      <c r="AY291" s="307"/>
      <c r="AZ291" s="307"/>
      <c r="BA291" s="307"/>
      <c r="BB291" s="307"/>
      <c r="BC291" s="225"/>
      <c r="BD291" s="225"/>
      <c r="BE291" s="225"/>
      <c r="BF291" s="225" t="s">
        <v>115</v>
      </c>
      <c r="BG291" s="256">
        <f>BH291+BI291+BJ291+BK291</f>
        <v>0</v>
      </c>
      <c r="BH291" s="256">
        <f>BH292+BH293+BH294+BH295+BH296+BH297+BH298</f>
        <v>0</v>
      </c>
      <c r="BI291" s="256">
        <f>BI292+BI293+BI294+BI295+BI296+BI297+BI298</f>
        <v>0</v>
      </c>
      <c r="BJ291" s="256">
        <f>BJ292+BJ293+BJ294+BJ295+BJ296+BJ297+BJ298</f>
        <v>0</v>
      </c>
      <c r="BK291" s="256">
        <f>BK292+BK293+BK294+BK295+BK296+BK297+BK298</f>
        <v>0</v>
      </c>
    </row>
    <row r="292" spans="1:63" s="223" customFormat="1" ht="49.5" customHeight="1">
      <c r="A292" s="306" t="s">
        <v>116</v>
      </c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  <c r="R292" s="306"/>
      <c r="S292" s="306"/>
      <c r="T292" s="306"/>
      <c r="U292" s="306"/>
      <c r="V292" s="306"/>
      <c r="W292" s="306"/>
      <c r="X292" s="306"/>
      <c r="Y292" s="306"/>
      <c r="Z292" s="306"/>
      <c r="AA292" s="306"/>
      <c r="AB292" s="306"/>
      <c r="AC292" s="306"/>
      <c r="AD292" s="306"/>
      <c r="AE292" s="306"/>
      <c r="AF292" s="306"/>
      <c r="AG292" s="306"/>
      <c r="AH292" s="306"/>
      <c r="AI292" s="306"/>
      <c r="AJ292" s="306"/>
      <c r="AK292" s="306"/>
      <c r="AL292" s="306"/>
      <c r="AM292" s="306"/>
      <c r="AN292" s="306"/>
      <c r="AO292" s="306"/>
      <c r="AP292" s="224"/>
      <c r="AQ292" s="307" t="s">
        <v>59</v>
      </c>
      <c r="AR292" s="307"/>
      <c r="AS292" s="307"/>
      <c r="AT292" s="307"/>
      <c r="AU292" s="307"/>
      <c r="AV292" s="307"/>
      <c r="AW292" s="307"/>
      <c r="AX292" s="307"/>
      <c r="AY292" s="307"/>
      <c r="AZ292" s="307"/>
      <c r="BA292" s="307"/>
      <c r="BB292" s="307"/>
      <c r="BC292" s="225"/>
      <c r="BD292" s="225"/>
      <c r="BE292" s="225"/>
      <c r="BF292" s="225" t="s">
        <v>117</v>
      </c>
      <c r="BG292" s="256">
        <f aca="true" t="shared" si="23" ref="BG292:BG298">BH292+BI292+BJ292+BK292</f>
        <v>0</v>
      </c>
      <c r="BH292" s="226">
        <v>0</v>
      </c>
      <c r="BI292" s="226">
        <v>0</v>
      </c>
      <c r="BJ292" s="226">
        <v>0</v>
      </c>
      <c r="BK292" s="226">
        <v>0</v>
      </c>
    </row>
    <row r="293" spans="1:63" s="223" customFormat="1" ht="55.5" customHeight="1">
      <c r="A293" s="306" t="s">
        <v>118</v>
      </c>
      <c r="B293" s="306"/>
      <c r="C293" s="306"/>
      <c r="D293" s="306"/>
      <c r="E293" s="306"/>
      <c r="F293" s="306"/>
      <c r="G293" s="306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  <c r="R293" s="306"/>
      <c r="S293" s="306"/>
      <c r="T293" s="306"/>
      <c r="U293" s="306"/>
      <c r="V293" s="306"/>
      <c r="W293" s="306"/>
      <c r="X293" s="306"/>
      <c r="Y293" s="306"/>
      <c r="Z293" s="306"/>
      <c r="AA293" s="306"/>
      <c r="AB293" s="306"/>
      <c r="AC293" s="306"/>
      <c r="AD293" s="306"/>
      <c r="AE293" s="306"/>
      <c r="AF293" s="306"/>
      <c r="AG293" s="306"/>
      <c r="AH293" s="306"/>
      <c r="AI293" s="306"/>
      <c r="AJ293" s="306"/>
      <c r="AK293" s="306"/>
      <c r="AL293" s="306"/>
      <c r="AM293" s="306"/>
      <c r="AN293" s="306"/>
      <c r="AO293" s="306"/>
      <c r="AP293" s="224"/>
      <c r="AQ293" s="307" t="s">
        <v>59</v>
      </c>
      <c r="AR293" s="307"/>
      <c r="AS293" s="307"/>
      <c r="AT293" s="307"/>
      <c r="AU293" s="307"/>
      <c r="AV293" s="307"/>
      <c r="AW293" s="307"/>
      <c r="AX293" s="307"/>
      <c r="AY293" s="307"/>
      <c r="AZ293" s="307"/>
      <c r="BA293" s="307"/>
      <c r="BB293" s="307"/>
      <c r="BC293" s="225"/>
      <c r="BD293" s="225"/>
      <c r="BE293" s="225"/>
      <c r="BF293" s="225" t="s">
        <v>119</v>
      </c>
      <c r="BG293" s="256">
        <f t="shared" si="23"/>
        <v>0</v>
      </c>
      <c r="BH293" s="226">
        <v>0</v>
      </c>
      <c r="BI293" s="226">
        <v>0</v>
      </c>
      <c r="BJ293" s="226">
        <v>0</v>
      </c>
      <c r="BK293" s="226">
        <v>0</v>
      </c>
    </row>
    <row r="294" spans="1:63" s="223" customFormat="1" ht="34.5" customHeight="1">
      <c r="A294" s="306" t="s">
        <v>120</v>
      </c>
      <c r="B294" s="306"/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306"/>
      <c r="P294" s="306"/>
      <c r="Q294" s="306"/>
      <c r="R294" s="306"/>
      <c r="S294" s="306"/>
      <c r="T294" s="306"/>
      <c r="U294" s="306"/>
      <c r="V294" s="306"/>
      <c r="W294" s="306"/>
      <c r="X294" s="306"/>
      <c r="Y294" s="306"/>
      <c r="Z294" s="306"/>
      <c r="AA294" s="306"/>
      <c r="AB294" s="306"/>
      <c r="AC294" s="306"/>
      <c r="AD294" s="306"/>
      <c r="AE294" s="306"/>
      <c r="AF294" s="306"/>
      <c r="AG294" s="306"/>
      <c r="AH294" s="306"/>
      <c r="AI294" s="306"/>
      <c r="AJ294" s="306"/>
      <c r="AK294" s="306"/>
      <c r="AL294" s="306"/>
      <c r="AM294" s="306"/>
      <c r="AN294" s="306"/>
      <c r="AO294" s="306"/>
      <c r="AP294" s="224"/>
      <c r="AQ294" s="307" t="s">
        <v>59</v>
      </c>
      <c r="AR294" s="307"/>
      <c r="AS294" s="307"/>
      <c r="AT294" s="307"/>
      <c r="AU294" s="307"/>
      <c r="AV294" s="307"/>
      <c r="AW294" s="307"/>
      <c r="AX294" s="307"/>
      <c r="AY294" s="307"/>
      <c r="AZ294" s="307"/>
      <c r="BA294" s="307"/>
      <c r="BB294" s="307"/>
      <c r="BC294" s="225"/>
      <c r="BD294" s="225"/>
      <c r="BE294" s="225"/>
      <c r="BF294" s="225" t="s">
        <v>121</v>
      </c>
      <c r="BG294" s="256">
        <f t="shared" si="23"/>
        <v>0</v>
      </c>
      <c r="BH294" s="226">
        <v>0</v>
      </c>
      <c r="BI294" s="226">
        <v>0</v>
      </c>
      <c r="BJ294" s="226">
        <v>0</v>
      </c>
      <c r="BK294" s="226">
        <v>0</v>
      </c>
    </row>
    <row r="295" spans="1:63" s="223" customFormat="1" ht="35.25" customHeight="1">
      <c r="A295" s="306" t="s">
        <v>122</v>
      </c>
      <c r="B295" s="306"/>
      <c r="C295" s="306"/>
      <c r="D295" s="306"/>
      <c r="E295" s="306"/>
      <c r="F295" s="306"/>
      <c r="G295" s="306"/>
      <c r="H295" s="306"/>
      <c r="I295" s="306"/>
      <c r="J295" s="306"/>
      <c r="K295" s="306"/>
      <c r="L295" s="306"/>
      <c r="M295" s="306"/>
      <c r="N295" s="306"/>
      <c r="O295" s="306"/>
      <c r="P295" s="306"/>
      <c r="Q295" s="306"/>
      <c r="R295" s="306"/>
      <c r="S295" s="306"/>
      <c r="T295" s="306"/>
      <c r="U295" s="306"/>
      <c r="V295" s="306"/>
      <c r="W295" s="306"/>
      <c r="X295" s="306"/>
      <c r="Y295" s="306"/>
      <c r="Z295" s="306"/>
      <c r="AA295" s="306"/>
      <c r="AB295" s="306"/>
      <c r="AC295" s="306"/>
      <c r="AD295" s="306"/>
      <c r="AE295" s="306"/>
      <c r="AF295" s="306"/>
      <c r="AG295" s="306"/>
      <c r="AH295" s="306"/>
      <c r="AI295" s="306"/>
      <c r="AJ295" s="306"/>
      <c r="AK295" s="306"/>
      <c r="AL295" s="306"/>
      <c r="AM295" s="306"/>
      <c r="AN295" s="306"/>
      <c r="AO295" s="306"/>
      <c r="AP295" s="224"/>
      <c r="AQ295" s="307"/>
      <c r="AR295" s="307"/>
      <c r="AS295" s="307"/>
      <c r="AT295" s="307"/>
      <c r="AU295" s="307"/>
      <c r="AV295" s="307"/>
      <c r="AW295" s="307"/>
      <c r="AX295" s="307"/>
      <c r="AY295" s="307"/>
      <c r="AZ295" s="307"/>
      <c r="BA295" s="307"/>
      <c r="BB295" s="307"/>
      <c r="BC295" s="225"/>
      <c r="BD295" s="225"/>
      <c r="BE295" s="225"/>
      <c r="BF295" s="225" t="s">
        <v>123</v>
      </c>
      <c r="BG295" s="256">
        <f t="shared" si="23"/>
        <v>0</v>
      </c>
      <c r="BH295" s="226">
        <v>0</v>
      </c>
      <c r="BI295" s="226">
        <v>0</v>
      </c>
      <c r="BJ295" s="226">
        <v>0</v>
      </c>
      <c r="BK295" s="226">
        <v>0</v>
      </c>
    </row>
    <row r="296" spans="1:63" s="223" customFormat="1" ht="35.25" customHeight="1">
      <c r="A296" s="306" t="s">
        <v>124</v>
      </c>
      <c r="B296" s="306"/>
      <c r="C296" s="306"/>
      <c r="D296" s="306"/>
      <c r="E296" s="306"/>
      <c r="F296" s="306"/>
      <c r="G296" s="306"/>
      <c r="H296" s="306"/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  <c r="AA296" s="306"/>
      <c r="AB296" s="306"/>
      <c r="AC296" s="306"/>
      <c r="AD296" s="306"/>
      <c r="AE296" s="306"/>
      <c r="AF296" s="306"/>
      <c r="AG296" s="306"/>
      <c r="AH296" s="306"/>
      <c r="AI296" s="306"/>
      <c r="AJ296" s="306"/>
      <c r="AK296" s="306"/>
      <c r="AL296" s="306"/>
      <c r="AM296" s="306"/>
      <c r="AN296" s="306"/>
      <c r="AO296" s="306"/>
      <c r="AP296" s="224"/>
      <c r="AQ296" s="307"/>
      <c r="AR296" s="307"/>
      <c r="AS296" s="307"/>
      <c r="AT296" s="307"/>
      <c r="AU296" s="307"/>
      <c r="AV296" s="307"/>
      <c r="AW296" s="307"/>
      <c r="AX296" s="307"/>
      <c r="AY296" s="307"/>
      <c r="AZ296" s="307"/>
      <c r="BA296" s="307"/>
      <c r="BB296" s="307"/>
      <c r="BC296" s="225"/>
      <c r="BD296" s="225"/>
      <c r="BE296" s="225"/>
      <c r="BF296" s="225" t="s">
        <v>125</v>
      </c>
      <c r="BG296" s="256">
        <f t="shared" si="23"/>
        <v>0</v>
      </c>
      <c r="BH296" s="226">
        <v>0</v>
      </c>
      <c r="BI296" s="226">
        <v>0</v>
      </c>
      <c r="BJ296" s="226">
        <v>0</v>
      </c>
      <c r="BK296" s="226">
        <v>0</v>
      </c>
    </row>
    <row r="297" spans="1:63" s="223" customFormat="1" ht="34.5" customHeight="1">
      <c r="A297" s="306" t="s">
        <v>126</v>
      </c>
      <c r="B297" s="306"/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  <c r="Q297" s="306"/>
      <c r="R297" s="306"/>
      <c r="S297" s="306"/>
      <c r="T297" s="306"/>
      <c r="U297" s="306"/>
      <c r="V297" s="306"/>
      <c r="W297" s="306"/>
      <c r="X297" s="306"/>
      <c r="Y297" s="306"/>
      <c r="Z297" s="306"/>
      <c r="AA297" s="306"/>
      <c r="AB297" s="306"/>
      <c r="AC297" s="306"/>
      <c r="AD297" s="306"/>
      <c r="AE297" s="306"/>
      <c r="AF297" s="306"/>
      <c r="AG297" s="306"/>
      <c r="AH297" s="306"/>
      <c r="AI297" s="306"/>
      <c r="AJ297" s="306"/>
      <c r="AK297" s="306"/>
      <c r="AL297" s="306"/>
      <c r="AM297" s="306"/>
      <c r="AN297" s="306"/>
      <c r="AO297" s="306"/>
      <c r="AP297" s="224"/>
      <c r="AQ297" s="307"/>
      <c r="AR297" s="307"/>
      <c r="AS297" s="307"/>
      <c r="AT297" s="307"/>
      <c r="AU297" s="307"/>
      <c r="AV297" s="307"/>
      <c r="AW297" s="307"/>
      <c r="AX297" s="307"/>
      <c r="AY297" s="307"/>
      <c r="AZ297" s="307"/>
      <c r="BA297" s="307"/>
      <c r="BB297" s="307"/>
      <c r="BC297" s="225"/>
      <c r="BD297" s="225"/>
      <c r="BE297" s="225"/>
      <c r="BF297" s="225" t="s">
        <v>127</v>
      </c>
      <c r="BG297" s="256">
        <f t="shared" si="23"/>
        <v>0</v>
      </c>
      <c r="BH297" s="226">
        <v>0</v>
      </c>
      <c r="BI297" s="226">
        <v>0</v>
      </c>
      <c r="BJ297" s="226">
        <v>0</v>
      </c>
      <c r="BK297" s="226">
        <v>0</v>
      </c>
    </row>
    <row r="298" spans="1:63" s="223" customFormat="1" ht="50.25" customHeight="1">
      <c r="A298" s="306" t="s">
        <v>137</v>
      </c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  <c r="N298" s="306"/>
      <c r="O298" s="306"/>
      <c r="P298" s="306"/>
      <c r="Q298" s="306"/>
      <c r="R298" s="306"/>
      <c r="S298" s="306"/>
      <c r="T298" s="306"/>
      <c r="U298" s="306"/>
      <c r="V298" s="306"/>
      <c r="W298" s="306"/>
      <c r="X298" s="306"/>
      <c r="Y298" s="306"/>
      <c r="Z298" s="306"/>
      <c r="AA298" s="306"/>
      <c r="AB298" s="306"/>
      <c r="AC298" s="306"/>
      <c r="AD298" s="306"/>
      <c r="AE298" s="306"/>
      <c r="AF298" s="306"/>
      <c r="AG298" s="306"/>
      <c r="AH298" s="306"/>
      <c r="AI298" s="306"/>
      <c r="AJ298" s="306"/>
      <c r="AK298" s="306"/>
      <c r="AL298" s="306"/>
      <c r="AM298" s="306"/>
      <c r="AN298" s="306"/>
      <c r="AO298" s="306"/>
      <c r="AP298" s="224"/>
      <c r="AQ298" s="307"/>
      <c r="AR298" s="307"/>
      <c r="AS298" s="307"/>
      <c r="AT298" s="307"/>
      <c r="AU298" s="307"/>
      <c r="AV298" s="307"/>
      <c r="AW298" s="307"/>
      <c r="AX298" s="307"/>
      <c r="AY298" s="307"/>
      <c r="AZ298" s="307"/>
      <c r="BA298" s="307"/>
      <c r="BB298" s="307"/>
      <c r="BC298" s="225"/>
      <c r="BD298" s="225"/>
      <c r="BE298" s="225"/>
      <c r="BF298" s="225" t="s">
        <v>138</v>
      </c>
      <c r="BG298" s="256">
        <f t="shared" si="23"/>
        <v>0</v>
      </c>
      <c r="BH298" s="226">
        <v>0</v>
      </c>
      <c r="BI298" s="226">
        <v>0</v>
      </c>
      <c r="BJ298" s="226">
        <v>0</v>
      </c>
      <c r="BK298" s="226">
        <v>0</v>
      </c>
    </row>
    <row r="299" spans="1:63" s="223" customFormat="1" ht="39" customHeight="1">
      <c r="A299" s="312" t="s">
        <v>130</v>
      </c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312"/>
      <c r="P299" s="312"/>
      <c r="Q299" s="312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I299" s="312"/>
      <c r="AJ299" s="312"/>
      <c r="AK299" s="312"/>
      <c r="AL299" s="312"/>
      <c r="AM299" s="312"/>
      <c r="AN299" s="312"/>
      <c r="AO299" s="312"/>
      <c r="AP299" s="233">
        <v>350</v>
      </c>
      <c r="AQ299" s="307"/>
      <c r="AR299" s="307"/>
      <c r="AS299" s="307"/>
      <c r="AT299" s="307"/>
      <c r="AU299" s="307"/>
      <c r="AV299" s="307"/>
      <c r="AW299" s="307"/>
      <c r="AX299" s="307"/>
      <c r="AY299" s="307"/>
      <c r="AZ299" s="307"/>
      <c r="BA299" s="307"/>
      <c r="BB299" s="307"/>
      <c r="BC299" s="225"/>
      <c r="BD299" s="225"/>
      <c r="BE299" s="225"/>
      <c r="BF299" s="225"/>
      <c r="BG299" s="256">
        <f>BG301+BG302</f>
        <v>0</v>
      </c>
      <c r="BH299" s="256">
        <f>BH301+BH302</f>
        <v>0</v>
      </c>
      <c r="BI299" s="256">
        <f>BI301+BI302</f>
        <v>0</v>
      </c>
      <c r="BJ299" s="256">
        <f>BJ301+BJ302</f>
        <v>0</v>
      </c>
      <c r="BK299" s="256">
        <f>BK301+BK302</f>
        <v>0</v>
      </c>
    </row>
    <row r="300" spans="1:63" s="223" customFormat="1" ht="18.75" customHeight="1">
      <c r="A300" s="306" t="s">
        <v>9</v>
      </c>
      <c r="B300" s="306"/>
      <c r="C300" s="306"/>
      <c r="D300" s="306"/>
      <c r="E300" s="306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  <c r="AA300" s="306"/>
      <c r="AB300" s="306"/>
      <c r="AC300" s="306"/>
      <c r="AD300" s="306"/>
      <c r="AE300" s="306"/>
      <c r="AF300" s="306"/>
      <c r="AG300" s="306"/>
      <c r="AH300" s="306"/>
      <c r="AI300" s="306"/>
      <c r="AJ300" s="306"/>
      <c r="AK300" s="306"/>
      <c r="AL300" s="306"/>
      <c r="AM300" s="306"/>
      <c r="AN300" s="306"/>
      <c r="AO300" s="306"/>
      <c r="AP300" s="224"/>
      <c r="AQ300" s="307"/>
      <c r="AR300" s="307"/>
      <c r="AS300" s="307"/>
      <c r="AT300" s="307"/>
      <c r="AU300" s="307"/>
      <c r="AV300" s="307"/>
      <c r="AW300" s="307"/>
      <c r="AX300" s="307"/>
      <c r="AY300" s="307"/>
      <c r="AZ300" s="307"/>
      <c r="BA300" s="307"/>
      <c r="BB300" s="307"/>
      <c r="BC300" s="225"/>
      <c r="BD300" s="225"/>
      <c r="BE300" s="225"/>
      <c r="BF300" s="225"/>
      <c r="BG300" s="256"/>
      <c r="BH300" s="226"/>
      <c r="BI300" s="226"/>
      <c r="BJ300" s="226"/>
      <c r="BK300" s="226"/>
    </row>
    <row r="301" spans="1:63" s="223" customFormat="1" ht="81" customHeight="1">
      <c r="A301" s="306" t="s">
        <v>131</v>
      </c>
      <c r="B301" s="306"/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  <c r="AA301" s="306"/>
      <c r="AB301" s="306"/>
      <c r="AC301" s="306"/>
      <c r="AD301" s="306"/>
      <c r="AE301" s="306"/>
      <c r="AF301" s="306"/>
      <c r="AG301" s="306"/>
      <c r="AH301" s="306"/>
      <c r="AI301" s="306"/>
      <c r="AJ301" s="306"/>
      <c r="AK301" s="306"/>
      <c r="AL301" s="306"/>
      <c r="AM301" s="306"/>
      <c r="AN301" s="306"/>
      <c r="AO301" s="306"/>
      <c r="AP301" s="224"/>
      <c r="AQ301" s="307"/>
      <c r="AR301" s="307"/>
      <c r="AS301" s="307"/>
      <c r="AT301" s="307"/>
      <c r="AU301" s="307"/>
      <c r="AV301" s="307"/>
      <c r="AW301" s="307"/>
      <c r="AX301" s="307"/>
      <c r="AY301" s="307"/>
      <c r="AZ301" s="307"/>
      <c r="BA301" s="307"/>
      <c r="BB301" s="307"/>
      <c r="BC301" s="225"/>
      <c r="BD301" s="225"/>
      <c r="BE301" s="225"/>
      <c r="BF301" s="225" t="s">
        <v>132</v>
      </c>
      <c r="BG301" s="256">
        <f>BH301+BI301+BJ301+BK301</f>
        <v>0</v>
      </c>
      <c r="BH301" s="226">
        <v>0</v>
      </c>
      <c r="BI301" s="226">
        <v>0</v>
      </c>
      <c r="BJ301" s="226">
        <v>0</v>
      </c>
      <c r="BK301" s="226">
        <v>0</v>
      </c>
    </row>
    <row r="302" spans="1:63" s="223" customFormat="1" ht="82.5" customHeight="1">
      <c r="A302" s="306" t="s">
        <v>133</v>
      </c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  <c r="AA302" s="306"/>
      <c r="AB302" s="306"/>
      <c r="AC302" s="306"/>
      <c r="AD302" s="306"/>
      <c r="AE302" s="306"/>
      <c r="AF302" s="306"/>
      <c r="AG302" s="306"/>
      <c r="AH302" s="306"/>
      <c r="AI302" s="306"/>
      <c r="AJ302" s="306"/>
      <c r="AK302" s="306"/>
      <c r="AL302" s="306"/>
      <c r="AM302" s="306"/>
      <c r="AN302" s="306"/>
      <c r="AO302" s="306"/>
      <c r="AP302" s="224"/>
      <c r="AQ302" s="307"/>
      <c r="AR302" s="307"/>
      <c r="AS302" s="307"/>
      <c r="AT302" s="307"/>
      <c r="AU302" s="307"/>
      <c r="AV302" s="307"/>
      <c r="AW302" s="307"/>
      <c r="AX302" s="307"/>
      <c r="AY302" s="307"/>
      <c r="AZ302" s="307"/>
      <c r="BA302" s="307"/>
      <c r="BB302" s="307"/>
      <c r="BC302" s="225"/>
      <c r="BD302" s="225"/>
      <c r="BE302" s="225"/>
      <c r="BF302" s="225" t="s">
        <v>134</v>
      </c>
      <c r="BG302" s="256">
        <f>BH302+BI302+BJ302+BK302</f>
        <v>0</v>
      </c>
      <c r="BH302" s="226">
        <v>0</v>
      </c>
      <c r="BI302" s="226">
        <v>0</v>
      </c>
      <c r="BJ302" s="226">
        <v>0</v>
      </c>
      <c r="BK302" s="226">
        <v>0</v>
      </c>
    </row>
    <row r="303" spans="1:63" s="260" customFormat="1" ht="61.5" customHeight="1">
      <c r="A303" s="317" t="s">
        <v>41</v>
      </c>
      <c r="B303" s="317"/>
      <c r="C303" s="317"/>
      <c r="D303" s="317"/>
      <c r="E303" s="317"/>
      <c r="F303" s="317"/>
      <c r="G303" s="317"/>
      <c r="H303" s="317"/>
      <c r="I303" s="317"/>
      <c r="J303" s="317"/>
      <c r="K303" s="317"/>
      <c r="L303" s="317"/>
      <c r="M303" s="317"/>
      <c r="N303" s="317"/>
      <c r="O303" s="317"/>
      <c r="P303" s="317"/>
      <c r="Q303" s="317"/>
      <c r="R303" s="317"/>
      <c r="S303" s="317"/>
      <c r="T303" s="317"/>
      <c r="U303" s="317"/>
      <c r="V303" s="317"/>
      <c r="W303" s="317"/>
      <c r="X303" s="317"/>
      <c r="Y303" s="317"/>
      <c r="Z303" s="317"/>
      <c r="AA303" s="317"/>
      <c r="AB303" s="317"/>
      <c r="AC303" s="317"/>
      <c r="AD303" s="317"/>
      <c r="AE303" s="317"/>
      <c r="AF303" s="317"/>
      <c r="AG303" s="317"/>
      <c r="AH303" s="317"/>
      <c r="AI303" s="317"/>
      <c r="AJ303" s="317"/>
      <c r="AK303" s="317"/>
      <c r="AL303" s="317"/>
      <c r="AM303" s="317"/>
      <c r="AN303" s="317"/>
      <c r="AO303" s="317"/>
      <c r="AP303" s="257"/>
      <c r="AQ303" s="322"/>
      <c r="AR303" s="322"/>
      <c r="AS303" s="322"/>
      <c r="AT303" s="322"/>
      <c r="AU303" s="322"/>
      <c r="AV303" s="322"/>
      <c r="AW303" s="322"/>
      <c r="AX303" s="322"/>
      <c r="AY303" s="322"/>
      <c r="AZ303" s="322"/>
      <c r="BA303" s="322"/>
      <c r="BB303" s="322"/>
      <c r="BC303" s="258"/>
      <c r="BD303" s="258"/>
      <c r="BE303" s="258"/>
      <c r="BF303" s="258"/>
      <c r="BG303" s="259">
        <f>BH303+BI303+BJ303+BK303</f>
        <v>0</v>
      </c>
      <c r="BH303" s="259">
        <v>0</v>
      </c>
      <c r="BI303" s="259">
        <v>0</v>
      </c>
      <c r="BJ303" s="259">
        <v>0</v>
      </c>
      <c r="BK303" s="259">
        <v>0</v>
      </c>
    </row>
    <row r="304" spans="1:63" s="235" customFormat="1" ht="24.75" customHeight="1">
      <c r="A304" s="319" t="s">
        <v>143</v>
      </c>
      <c r="B304" s="319"/>
      <c r="C304" s="319"/>
      <c r="D304" s="319"/>
      <c r="E304" s="319"/>
      <c r="F304" s="319"/>
      <c r="G304" s="319"/>
      <c r="H304" s="319"/>
      <c r="I304" s="319"/>
      <c r="J304" s="319"/>
      <c r="K304" s="319"/>
      <c r="L304" s="319"/>
      <c r="M304" s="319"/>
      <c r="N304" s="319"/>
      <c r="O304" s="319"/>
      <c r="P304" s="319"/>
      <c r="Q304" s="319"/>
      <c r="R304" s="319"/>
      <c r="S304" s="319"/>
      <c r="T304" s="319"/>
      <c r="U304" s="319"/>
      <c r="V304" s="319"/>
      <c r="W304" s="319"/>
      <c r="X304" s="319"/>
      <c r="Y304" s="319"/>
      <c r="Z304" s="319"/>
      <c r="AA304" s="319"/>
      <c r="AB304" s="319"/>
      <c r="AC304" s="319"/>
      <c r="AD304" s="319"/>
      <c r="AE304" s="319"/>
      <c r="AF304" s="319"/>
      <c r="AG304" s="319"/>
      <c r="AH304" s="319"/>
      <c r="AI304" s="319"/>
      <c r="AJ304" s="319"/>
      <c r="AK304" s="319"/>
      <c r="AL304" s="319"/>
      <c r="AM304" s="319"/>
      <c r="AN304" s="319"/>
      <c r="AO304" s="319"/>
      <c r="AP304" s="261"/>
      <c r="AQ304" s="320"/>
      <c r="AR304" s="320"/>
      <c r="AS304" s="320"/>
      <c r="AT304" s="320"/>
      <c r="AU304" s="320"/>
      <c r="AV304" s="320"/>
      <c r="AW304" s="320"/>
      <c r="AX304" s="320"/>
      <c r="AY304" s="320"/>
      <c r="AZ304" s="320"/>
      <c r="BA304" s="320"/>
      <c r="BB304" s="320"/>
      <c r="BC304" s="262"/>
      <c r="BD304" s="262"/>
      <c r="BE304" s="262"/>
      <c r="BF304" s="263"/>
      <c r="BG304" s="263">
        <v>0</v>
      </c>
      <c r="BH304" s="263">
        <v>0</v>
      </c>
      <c r="BI304" s="263">
        <v>0</v>
      </c>
      <c r="BJ304" s="263">
        <f>BJ305</f>
        <v>0</v>
      </c>
      <c r="BK304" s="263">
        <v>0</v>
      </c>
    </row>
    <row r="305" spans="1:63" s="235" customFormat="1" ht="30" customHeight="1">
      <c r="A305" s="315" t="s">
        <v>144</v>
      </c>
      <c r="B305" s="315"/>
      <c r="C305" s="315"/>
      <c r="D305" s="315"/>
      <c r="E305" s="315"/>
      <c r="F305" s="315"/>
      <c r="G305" s="315"/>
      <c r="H305" s="315"/>
      <c r="I305" s="315"/>
      <c r="J305" s="315"/>
      <c r="K305" s="315"/>
      <c r="L305" s="315"/>
      <c r="M305" s="315"/>
      <c r="N305" s="315"/>
      <c r="O305" s="315"/>
      <c r="P305" s="315"/>
      <c r="Q305" s="315"/>
      <c r="R305" s="315"/>
      <c r="S305" s="315"/>
      <c r="T305" s="315"/>
      <c r="U305" s="315"/>
      <c r="V305" s="315"/>
      <c r="W305" s="315"/>
      <c r="X305" s="315"/>
      <c r="Y305" s="315"/>
      <c r="Z305" s="315"/>
      <c r="AA305" s="315"/>
      <c r="AB305" s="315"/>
      <c r="AC305" s="315"/>
      <c r="AD305" s="315"/>
      <c r="AE305" s="315"/>
      <c r="AF305" s="315"/>
      <c r="AG305" s="315"/>
      <c r="AH305" s="315"/>
      <c r="AI305" s="315"/>
      <c r="AJ305" s="315"/>
      <c r="AK305" s="315"/>
      <c r="AL305" s="315"/>
      <c r="AM305" s="315"/>
      <c r="AN305" s="315"/>
      <c r="AO305" s="315"/>
      <c r="AP305" s="236"/>
      <c r="AQ305" s="321"/>
      <c r="AR305" s="321"/>
      <c r="AS305" s="321"/>
      <c r="AT305" s="321"/>
      <c r="AU305" s="321"/>
      <c r="AV305" s="321"/>
      <c r="AW305" s="321"/>
      <c r="AX305" s="321"/>
      <c r="AY305" s="321"/>
      <c r="AZ305" s="321"/>
      <c r="BA305" s="321"/>
      <c r="BB305" s="321"/>
      <c r="BC305" s="237"/>
      <c r="BD305" s="237"/>
      <c r="BE305" s="237"/>
      <c r="BF305" s="249"/>
      <c r="BG305" s="263">
        <f>BH305+BI305+BJ305+BK305</f>
        <v>0</v>
      </c>
      <c r="BH305" s="263">
        <f>BH306+BH309+BH313+BH316+BH319+BH322</f>
        <v>0</v>
      </c>
      <c r="BI305" s="263">
        <f>BI306+BI309+BI313+BI316+BI319+BI322</f>
        <v>0</v>
      </c>
      <c r="BJ305" s="263">
        <f>BJ306+BJ309+BJ313+BJ316+BJ319+BJ322</f>
        <v>0</v>
      </c>
      <c r="BK305" s="263">
        <f>BK306+BK309+BK313+BK316+BK319+BK322</f>
        <v>0</v>
      </c>
    </row>
    <row r="306" spans="1:63" s="223" customFormat="1" ht="33.75" customHeight="1">
      <c r="A306" s="306" t="s">
        <v>145</v>
      </c>
      <c r="B306" s="306"/>
      <c r="C306" s="306"/>
      <c r="D306" s="306"/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306"/>
      <c r="AA306" s="306"/>
      <c r="AB306" s="306"/>
      <c r="AC306" s="306"/>
      <c r="AD306" s="306"/>
      <c r="AE306" s="306"/>
      <c r="AF306" s="306"/>
      <c r="AG306" s="306"/>
      <c r="AH306" s="306"/>
      <c r="AI306" s="306"/>
      <c r="AJ306" s="306"/>
      <c r="AK306" s="306"/>
      <c r="AL306" s="306"/>
      <c r="AM306" s="306"/>
      <c r="AN306" s="306"/>
      <c r="AO306" s="306"/>
      <c r="AP306" s="224"/>
      <c r="AQ306" s="307"/>
      <c r="AR306" s="307"/>
      <c r="AS306" s="307"/>
      <c r="AT306" s="307"/>
      <c r="AU306" s="307"/>
      <c r="AV306" s="307"/>
      <c r="AW306" s="307"/>
      <c r="AX306" s="307"/>
      <c r="AY306" s="307"/>
      <c r="AZ306" s="307"/>
      <c r="BA306" s="307"/>
      <c r="BB306" s="307"/>
      <c r="BC306" s="225"/>
      <c r="BD306" s="225"/>
      <c r="BE306" s="225"/>
      <c r="BF306" s="226"/>
      <c r="BG306" s="263">
        <f>BG307+BG308</f>
        <v>0</v>
      </c>
      <c r="BH306" s="263">
        <f>BH307+BH308</f>
        <v>0</v>
      </c>
      <c r="BI306" s="263">
        <f>BI307+BI308</f>
        <v>0</v>
      </c>
      <c r="BJ306" s="263">
        <f>BJ307+BJ308</f>
        <v>0</v>
      </c>
      <c r="BK306" s="263">
        <f>BK307+BK308</f>
        <v>0</v>
      </c>
    </row>
    <row r="307" spans="1:63" s="223" customFormat="1" ht="80.25" customHeight="1">
      <c r="A307" s="306" t="s">
        <v>146</v>
      </c>
      <c r="B307" s="306"/>
      <c r="C307" s="306"/>
      <c r="D307" s="306"/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  <c r="AA307" s="306"/>
      <c r="AB307" s="306"/>
      <c r="AC307" s="306"/>
      <c r="AD307" s="306"/>
      <c r="AE307" s="306"/>
      <c r="AF307" s="306"/>
      <c r="AG307" s="306"/>
      <c r="AH307" s="306"/>
      <c r="AI307" s="306"/>
      <c r="AJ307" s="306"/>
      <c r="AK307" s="306"/>
      <c r="AL307" s="306"/>
      <c r="AM307" s="306"/>
      <c r="AN307" s="306"/>
      <c r="AO307" s="306"/>
      <c r="AP307" s="224"/>
      <c r="AQ307" s="307" t="s">
        <v>59</v>
      </c>
      <c r="AR307" s="307"/>
      <c r="AS307" s="307"/>
      <c r="AT307" s="307"/>
      <c r="AU307" s="307"/>
      <c r="AV307" s="307"/>
      <c r="AW307" s="307"/>
      <c r="AX307" s="307"/>
      <c r="AY307" s="307"/>
      <c r="AZ307" s="307"/>
      <c r="BA307" s="307"/>
      <c r="BB307" s="307"/>
      <c r="BC307" s="225"/>
      <c r="BD307" s="225"/>
      <c r="BE307" s="225"/>
      <c r="BF307" s="264">
        <v>310</v>
      </c>
      <c r="BG307" s="263">
        <f>BH307+BI307+BJ307+BK307</f>
        <v>0</v>
      </c>
      <c r="BH307" s="226">
        <v>0</v>
      </c>
      <c r="BI307" s="226">
        <v>0</v>
      </c>
      <c r="BJ307" s="226">
        <v>0</v>
      </c>
      <c r="BK307" s="252">
        <v>0</v>
      </c>
    </row>
    <row r="308" spans="1:63" s="223" customFormat="1" ht="23.25" customHeight="1">
      <c r="A308" s="306"/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306"/>
      <c r="AA308" s="306"/>
      <c r="AB308" s="306"/>
      <c r="AC308" s="306"/>
      <c r="AD308" s="306"/>
      <c r="AE308" s="306"/>
      <c r="AF308" s="306"/>
      <c r="AG308" s="306"/>
      <c r="AH308" s="306"/>
      <c r="AI308" s="306"/>
      <c r="AJ308" s="306"/>
      <c r="AK308" s="306"/>
      <c r="AL308" s="306"/>
      <c r="AM308" s="306"/>
      <c r="AN308" s="306"/>
      <c r="AO308" s="306"/>
      <c r="AP308" s="224"/>
      <c r="AQ308" s="307"/>
      <c r="AR308" s="307"/>
      <c r="AS308" s="307"/>
      <c r="AT308" s="307"/>
      <c r="AU308" s="307"/>
      <c r="AV308" s="307"/>
      <c r="AW308" s="307"/>
      <c r="AX308" s="307"/>
      <c r="AY308" s="307"/>
      <c r="AZ308" s="307"/>
      <c r="BA308" s="307"/>
      <c r="BB308" s="307"/>
      <c r="BC308" s="225"/>
      <c r="BD308" s="225"/>
      <c r="BE308" s="225"/>
      <c r="BF308" s="226"/>
      <c r="BG308" s="263">
        <f>BH308+BI308+BJ308+BK308</f>
        <v>0</v>
      </c>
      <c r="BH308" s="226">
        <v>0</v>
      </c>
      <c r="BI308" s="226">
        <v>0</v>
      </c>
      <c r="BJ308" s="226">
        <v>0</v>
      </c>
      <c r="BK308" s="252">
        <v>0</v>
      </c>
    </row>
    <row r="309" spans="1:63" s="223" customFormat="1" ht="70.5" customHeight="1">
      <c r="A309" s="306" t="s">
        <v>147</v>
      </c>
      <c r="B309" s="306"/>
      <c r="C309" s="306"/>
      <c r="D309" s="306"/>
      <c r="E309" s="306"/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  <c r="AA309" s="306"/>
      <c r="AB309" s="306"/>
      <c r="AC309" s="306"/>
      <c r="AD309" s="306"/>
      <c r="AE309" s="306"/>
      <c r="AF309" s="306"/>
      <c r="AG309" s="306"/>
      <c r="AH309" s="306"/>
      <c r="AI309" s="306"/>
      <c r="AJ309" s="306"/>
      <c r="AK309" s="306"/>
      <c r="AL309" s="306"/>
      <c r="AM309" s="306"/>
      <c r="AN309" s="306"/>
      <c r="AO309" s="306"/>
      <c r="AP309" s="229"/>
      <c r="AQ309" s="318"/>
      <c r="AR309" s="318"/>
      <c r="AS309" s="318"/>
      <c r="AT309" s="318"/>
      <c r="AU309" s="318"/>
      <c r="AV309" s="318"/>
      <c r="AW309" s="318"/>
      <c r="AX309" s="318"/>
      <c r="AY309" s="318"/>
      <c r="AZ309" s="318"/>
      <c r="BA309" s="318"/>
      <c r="BB309" s="318"/>
      <c r="BC309" s="230"/>
      <c r="BD309" s="230"/>
      <c r="BE309" s="230"/>
      <c r="BF309" s="238"/>
      <c r="BG309" s="263">
        <f>BG310+BG311+BG312</f>
        <v>0</v>
      </c>
      <c r="BH309" s="263">
        <f>BH310+BH311+BH312</f>
        <v>0</v>
      </c>
      <c r="BI309" s="263">
        <f>BI310+BI311+BI312</f>
        <v>0</v>
      </c>
      <c r="BJ309" s="263">
        <f>BJ310+BJ311+BJ312</f>
        <v>0</v>
      </c>
      <c r="BK309" s="263">
        <f>BK310+BK311+BK312</f>
        <v>0</v>
      </c>
    </row>
    <row r="310" spans="1:63" s="223" customFormat="1" ht="31.5" customHeight="1">
      <c r="A310" s="306"/>
      <c r="B310" s="306"/>
      <c r="C310" s="306"/>
      <c r="D310" s="306"/>
      <c r="E310" s="306"/>
      <c r="F310" s="306"/>
      <c r="G310" s="306"/>
      <c r="H310" s="306"/>
      <c r="I310" s="306"/>
      <c r="J310" s="306"/>
      <c r="K310" s="306"/>
      <c r="L310" s="306"/>
      <c r="M310" s="306"/>
      <c r="N310" s="306"/>
      <c r="O310" s="306"/>
      <c r="P310" s="306"/>
      <c r="Q310" s="306"/>
      <c r="R310" s="306"/>
      <c r="S310" s="306"/>
      <c r="T310" s="306"/>
      <c r="U310" s="306"/>
      <c r="V310" s="306"/>
      <c r="W310" s="306"/>
      <c r="X310" s="306"/>
      <c r="Y310" s="306"/>
      <c r="Z310" s="306"/>
      <c r="AA310" s="306"/>
      <c r="AB310" s="306"/>
      <c r="AC310" s="306"/>
      <c r="AD310" s="306"/>
      <c r="AE310" s="306"/>
      <c r="AF310" s="306"/>
      <c r="AG310" s="306"/>
      <c r="AH310" s="306"/>
      <c r="AI310" s="306"/>
      <c r="AJ310" s="306"/>
      <c r="AK310" s="306"/>
      <c r="AL310" s="306"/>
      <c r="AM310" s="306"/>
      <c r="AN310" s="306"/>
      <c r="AO310" s="306"/>
      <c r="AP310" s="229"/>
      <c r="AQ310" s="318"/>
      <c r="AR310" s="318"/>
      <c r="AS310" s="318"/>
      <c r="AT310" s="318"/>
      <c r="AU310" s="318"/>
      <c r="AV310" s="318"/>
      <c r="AW310" s="318"/>
      <c r="AX310" s="318"/>
      <c r="AY310" s="318"/>
      <c r="AZ310" s="318"/>
      <c r="BA310" s="318"/>
      <c r="BB310" s="318"/>
      <c r="BC310" s="230"/>
      <c r="BD310" s="230"/>
      <c r="BE310" s="230"/>
      <c r="BF310" s="238"/>
      <c r="BG310" s="263">
        <f>BH310+BI310+BJ310+BK310</f>
        <v>0</v>
      </c>
      <c r="BH310" s="238">
        <v>0</v>
      </c>
      <c r="BI310" s="238">
        <v>0</v>
      </c>
      <c r="BJ310" s="238">
        <v>0</v>
      </c>
      <c r="BK310" s="265">
        <v>0</v>
      </c>
    </row>
    <row r="311" spans="1:63" s="223" customFormat="1" ht="28.5" customHeight="1">
      <c r="A311" s="306"/>
      <c r="B311" s="306"/>
      <c r="C311" s="306"/>
      <c r="D311" s="306"/>
      <c r="E311" s="306"/>
      <c r="F311" s="306"/>
      <c r="G311" s="306"/>
      <c r="H311" s="306"/>
      <c r="I311" s="306"/>
      <c r="J311" s="306"/>
      <c r="K311" s="306"/>
      <c r="L311" s="306"/>
      <c r="M311" s="306"/>
      <c r="N311" s="306"/>
      <c r="O311" s="306"/>
      <c r="P311" s="306"/>
      <c r="Q311" s="306"/>
      <c r="R311" s="306"/>
      <c r="S311" s="306"/>
      <c r="T311" s="306"/>
      <c r="U311" s="306"/>
      <c r="V311" s="306"/>
      <c r="W311" s="306"/>
      <c r="X311" s="306"/>
      <c r="Y311" s="306"/>
      <c r="Z311" s="306"/>
      <c r="AA311" s="306"/>
      <c r="AB311" s="306"/>
      <c r="AC311" s="306"/>
      <c r="AD311" s="306"/>
      <c r="AE311" s="306"/>
      <c r="AF311" s="306"/>
      <c r="AG311" s="306"/>
      <c r="AH311" s="306"/>
      <c r="AI311" s="306"/>
      <c r="AJ311" s="306"/>
      <c r="AK311" s="306"/>
      <c r="AL311" s="306"/>
      <c r="AM311" s="306"/>
      <c r="AN311" s="306"/>
      <c r="AO311" s="306"/>
      <c r="AP311" s="229"/>
      <c r="AQ311" s="318"/>
      <c r="AR311" s="318"/>
      <c r="AS311" s="318"/>
      <c r="AT311" s="318"/>
      <c r="AU311" s="318"/>
      <c r="AV311" s="318"/>
      <c r="AW311" s="318"/>
      <c r="AX311" s="318"/>
      <c r="AY311" s="318"/>
      <c r="AZ311" s="318"/>
      <c r="BA311" s="318"/>
      <c r="BB311" s="318"/>
      <c r="BC311" s="230"/>
      <c r="BD311" s="230"/>
      <c r="BE311" s="230"/>
      <c r="BF311" s="238"/>
      <c r="BG311" s="263">
        <f>BH311+BI311+BJ311+BK311</f>
        <v>0</v>
      </c>
      <c r="BH311" s="238">
        <v>0</v>
      </c>
      <c r="BI311" s="238">
        <v>0</v>
      </c>
      <c r="BJ311" s="238">
        <v>0</v>
      </c>
      <c r="BK311" s="265">
        <v>0</v>
      </c>
    </row>
    <row r="312" spans="1:63" s="223" customFormat="1" ht="27.75" customHeight="1">
      <c r="A312" s="306"/>
      <c r="B312" s="306"/>
      <c r="C312" s="306"/>
      <c r="D312" s="306"/>
      <c r="E312" s="306"/>
      <c r="F312" s="306"/>
      <c r="G312" s="306"/>
      <c r="H312" s="306"/>
      <c r="I312" s="306"/>
      <c r="J312" s="306"/>
      <c r="K312" s="306"/>
      <c r="L312" s="306"/>
      <c r="M312" s="306"/>
      <c r="N312" s="306"/>
      <c r="O312" s="306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  <c r="AA312" s="306"/>
      <c r="AB312" s="306"/>
      <c r="AC312" s="306"/>
      <c r="AD312" s="306"/>
      <c r="AE312" s="306"/>
      <c r="AF312" s="306"/>
      <c r="AG312" s="306"/>
      <c r="AH312" s="306"/>
      <c r="AI312" s="306"/>
      <c r="AJ312" s="306"/>
      <c r="AK312" s="306"/>
      <c r="AL312" s="306"/>
      <c r="AM312" s="306"/>
      <c r="AN312" s="306"/>
      <c r="AO312" s="306"/>
      <c r="AP312" s="229"/>
      <c r="AQ312" s="318"/>
      <c r="AR312" s="318"/>
      <c r="AS312" s="318"/>
      <c r="AT312" s="318"/>
      <c r="AU312" s="318"/>
      <c r="AV312" s="318"/>
      <c r="AW312" s="318"/>
      <c r="AX312" s="318"/>
      <c r="AY312" s="318"/>
      <c r="AZ312" s="318"/>
      <c r="BA312" s="318"/>
      <c r="BB312" s="318"/>
      <c r="BC312" s="230"/>
      <c r="BD312" s="230"/>
      <c r="BE312" s="230"/>
      <c r="BF312" s="238"/>
      <c r="BG312" s="263">
        <f>BH312+BI312+BJ312+BK312</f>
        <v>0</v>
      </c>
      <c r="BH312" s="238">
        <v>0</v>
      </c>
      <c r="BI312" s="238">
        <v>0</v>
      </c>
      <c r="BJ312" s="238">
        <v>0</v>
      </c>
      <c r="BK312" s="265">
        <v>0</v>
      </c>
    </row>
    <row r="313" spans="1:63" s="223" customFormat="1" ht="64.5" customHeight="1">
      <c r="A313" s="306" t="s">
        <v>148</v>
      </c>
      <c r="B313" s="306"/>
      <c r="C313" s="306"/>
      <c r="D313" s="306"/>
      <c r="E313" s="306"/>
      <c r="F313" s="306"/>
      <c r="G313" s="306"/>
      <c r="H313" s="306"/>
      <c r="I313" s="306"/>
      <c r="J313" s="306"/>
      <c r="K313" s="306"/>
      <c r="L313" s="306"/>
      <c r="M313" s="306"/>
      <c r="N313" s="306"/>
      <c r="O313" s="306"/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306"/>
      <c r="AA313" s="306"/>
      <c r="AB313" s="306"/>
      <c r="AC313" s="306"/>
      <c r="AD313" s="306"/>
      <c r="AE313" s="306"/>
      <c r="AF313" s="306"/>
      <c r="AG313" s="306"/>
      <c r="AH313" s="306"/>
      <c r="AI313" s="306"/>
      <c r="AJ313" s="306"/>
      <c r="AK313" s="306"/>
      <c r="AL313" s="306"/>
      <c r="AM313" s="306"/>
      <c r="AN313" s="306"/>
      <c r="AO313" s="306"/>
      <c r="AP313" s="229"/>
      <c r="AQ313" s="318"/>
      <c r="AR313" s="318"/>
      <c r="AS313" s="318"/>
      <c r="AT313" s="318"/>
      <c r="AU313" s="318"/>
      <c r="AV313" s="318"/>
      <c r="AW313" s="318"/>
      <c r="AX313" s="318"/>
      <c r="AY313" s="318"/>
      <c r="AZ313" s="318"/>
      <c r="BA313" s="318"/>
      <c r="BB313" s="318"/>
      <c r="BC313" s="230"/>
      <c r="BD313" s="230"/>
      <c r="BE313" s="230"/>
      <c r="BF313" s="238"/>
      <c r="BG313" s="263">
        <f>BG314+BG315</f>
        <v>0</v>
      </c>
      <c r="BH313" s="263">
        <f>BH314+BH315</f>
        <v>0</v>
      </c>
      <c r="BI313" s="263">
        <f>BI314+BI315</f>
        <v>0</v>
      </c>
      <c r="BJ313" s="263">
        <f>BJ314+BJ315</f>
        <v>0</v>
      </c>
      <c r="BK313" s="263">
        <f>BK314+BK315</f>
        <v>0</v>
      </c>
    </row>
    <row r="314" spans="1:63" s="223" customFormat="1" ht="33" customHeight="1">
      <c r="A314" s="306"/>
      <c r="B314" s="306"/>
      <c r="C314" s="306"/>
      <c r="D314" s="306"/>
      <c r="E314" s="306"/>
      <c r="F314" s="306"/>
      <c r="G314" s="306"/>
      <c r="H314" s="306"/>
      <c r="I314" s="306"/>
      <c r="J314" s="306"/>
      <c r="K314" s="306"/>
      <c r="L314" s="306"/>
      <c r="M314" s="306"/>
      <c r="N314" s="306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306"/>
      <c r="AA314" s="306"/>
      <c r="AB314" s="306"/>
      <c r="AC314" s="306"/>
      <c r="AD314" s="306"/>
      <c r="AE314" s="306"/>
      <c r="AF314" s="306"/>
      <c r="AG314" s="306"/>
      <c r="AH314" s="306"/>
      <c r="AI314" s="306"/>
      <c r="AJ314" s="306"/>
      <c r="AK314" s="306"/>
      <c r="AL314" s="306"/>
      <c r="AM314" s="306"/>
      <c r="AN314" s="306"/>
      <c r="AO314" s="306"/>
      <c r="AP314" s="229"/>
      <c r="AQ314" s="318"/>
      <c r="AR314" s="318"/>
      <c r="AS314" s="318"/>
      <c r="AT314" s="318"/>
      <c r="AU314" s="318"/>
      <c r="AV314" s="318"/>
      <c r="AW314" s="318"/>
      <c r="AX314" s="318"/>
      <c r="AY314" s="318"/>
      <c r="AZ314" s="318"/>
      <c r="BA314" s="318"/>
      <c r="BB314" s="318"/>
      <c r="BC314" s="230"/>
      <c r="BD314" s="230"/>
      <c r="BE314" s="230"/>
      <c r="BF314" s="238"/>
      <c r="BG314" s="263">
        <f>BH314+BI314+BJ314+BK314</f>
        <v>0</v>
      </c>
      <c r="BH314" s="238">
        <v>0</v>
      </c>
      <c r="BI314" s="238">
        <v>0</v>
      </c>
      <c r="BJ314" s="238">
        <v>0</v>
      </c>
      <c r="BK314" s="265">
        <v>0</v>
      </c>
    </row>
    <row r="315" spans="1:63" s="223" customFormat="1" ht="33.75" customHeight="1">
      <c r="A315" s="306"/>
      <c r="B315" s="306"/>
      <c r="C315" s="306"/>
      <c r="D315" s="306"/>
      <c r="E315" s="306"/>
      <c r="F315" s="306"/>
      <c r="G315" s="306"/>
      <c r="H315" s="306"/>
      <c r="I315" s="306"/>
      <c r="J315" s="306"/>
      <c r="K315" s="306"/>
      <c r="L315" s="306"/>
      <c r="M315" s="306"/>
      <c r="N315" s="306"/>
      <c r="O315" s="306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  <c r="AA315" s="306"/>
      <c r="AB315" s="306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  <c r="AN315" s="306"/>
      <c r="AO315" s="306"/>
      <c r="AP315" s="229"/>
      <c r="AQ315" s="318"/>
      <c r="AR315" s="318"/>
      <c r="AS315" s="318"/>
      <c r="AT315" s="318"/>
      <c r="AU315" s="318"/>
      <c r="AV315" s="318"/>
      <c r="AW315" s="318"/>
      <c r="AX315" s="318"/>
      <c r="AY315" s="318"/>
      <c r="AZ315" s="318"/>
      <c r="BA315" s="318"/>
      <c r="BB315" s="318"/>
      <c r="BC315" s="230"/>
      <c r="BD315" s="230"/>
      <c r="BE315" s="230"/>
      <c r="BF315" s="238"/>
      <c r="BG315" s="263">
        <f>BH315+BI315+BJ315+BK315</f>
        <v>0</v>
      </c>
      <c r="BH315" s="238">
        <v>0</v>
      </c>
      <c r="BI315" s="238">
        <v>0</v>
      </c>
      <c r="BJ315" s="238">
        <v>0</v>
      </c>
      <c r="BK315" s="265">
        <v>0</v>
      </c>
    </row>
    <row r="316" spans="1:63" s="223" customFormat="1" ht="48" customHeight="1">
      <c r="A316" s="306" t="s">
        <v>149</v>
      </c>
      <c r="B316" s="306"/>
      <c r="C316" s="306"/>
      <c r="D316" s="306"/>
      <c r="E316" s="306"/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06"/>
      <c r="T316" s="306"/>
      <c r="U316" s="306"/>
      <c r="V316" s="306"/>
      <c r="W316" s="306"/>
      <c r="X316" s="306"/>
      <c r="Y316" s="306"/>
      <c r="Z316" s="306"/>
      <c r="AA316" s="306"/>
      <c r="AB316" s="306"/>
      <c r="AC316" s="306"/>
      <c r="AD316" s="306"/>
      <c r="AE316" s="306"/>
      <c r="AF316" s="306"/>
      <c r="AG316" s="306"/>
      <c r="AH316" s="306"/>
      <c r="AI316" s="306"/>
      <c r="AJ316" s="306"/>
      <c r="AK316" s="306"/>
      <c r="AL316" s="306"/>
      <c r="AM316" s="306"/>
      <c r="AN316" s="306"/>
      <c r="AO316" s="306"/>
      <c r="AP316" s="229"/>
      <c r="AQ316" s="318"/>
      <c r="AR316" s="318"/>
      <c r="AS316" s="318"/>
      <c r="AT316" s="318"/>
      <c r="AU316" s="318"/>
      <c r="AV316" s="318"/>
      <c r="AW316" s="318"/>
      <c r="AX316" s="318"/>
      <c r="AY316" s="318"/>
      <c r="AZ316" s="318"/>
      <c r="BA316" s="318"/>
      <c r="BB316" s="318"/>
      <c r="BC316" s="230"/>
      <c r="BD316" s="230"/>
      <c r="BE316" s="230"/>
      <c r="BF316" s="238"/>
      <c r="BG316" s="263">
        <f>BG317+BG318</f>
        <v>0</v>
      </c>
      <c r="BH316" s="263">
        <f>BH317+BH318</f>
        <v>0</v>
      </c>
      <c r="BI316" s="263">
        <f>BI317+BI318</f>
        <v>0</v>
      </c>
      <c r="BJ316" s="263">
        <f>BJ317+BJ318</f>
        <v>0</v>
      </c>
      <c r="BK316" s="263">
        <f>BK317+BK318</f>
        <v>0</v>
      </c>
    </row>
    <row r="317" spans="1:63" s="223" customFormat="1" ht="30.75" customHeight="1">
      <c r="A317" s="306"/>
      <c r="B317" s="306"/>
      <c r="C317" s="306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  <c r="P317" s="306"/>
      <c r="Q317" s="306"/>
      <c r="R317" s="306"/>
      <c r="S317" s="306"/>
      <c r="T317" s="306"/>
      <c r="U317" s="306"/>
      <c r="V317" s="306"/>
      <c r="W317" s="306"/>
      <c r="X317" s="306"/>
      <c r="Y317" s="306"/>
      <c r="Z317" s="306"/>
      <c r="AA317" s="306"/>
      <c r="AB317" s="306"/>
      <c r="AC317" s="306"/>
      <c r="AD317" s="306"/>
      <c r="AE317" s="306"/>
      <c r="AF317" s="306"/>
      <c r="AG317" s="306"/>
      <c r="AH317" s="306"/>
      <c r="AI317" s="306"/>
      <c r="AJ317" s="306"/>
      <c r="AK317" s="306"/>
      <c r="AL317" s="306"/>
      <c r="AM317" s="306"/>
      <c r="AN317" s="306"/>
      <c r="AO317" s="306"/>
      <c r="AP317" s="229"/>
      <c r="AQ317" s="318"/>
      <c r="AR317" s="318"/>
      <c r="AS317" s="318"/>
      <c r="AT317" s="318"/>
      <c r="AU317" s="318"/>
      <c r="AV317" s="318"/>
      <c r="AW317" s="318"/>
      <c r="AX317" s="318"/>
      <c r="AY317" s="318"/>
      <c r="AZ317" s="318"/>
      <c r="BA317" s="318"/>
      <c r="BB317" s="318"/>
      <c r="BC317" s="230"/>
      <c r="BD317" s="230"/>
      <c r="BE317" s="230"/>
      <c r="BF317" s="238"/>
      <c r="BG317" s="263">
        <f>BH317+BI317+BJ317+BK317</f>
        <v>0</v>
      </c>
      <c r="BH317" s="238">
        <v>0</v>
      </c>
      <c r="BI317" s="238">
        <v>0</v>
      </c>
      <c r="BJ317" s="238">
        <v>0</v>
      </c>
      <c r="BK317" s="238">
        <v>0</v>
      </c>
    </row>
    <row r="318" spans="1:63" s="223" customFormat="1" ht="28.5" customHeight="1">
      <c r="A318" s="306"/>
      <c r="B318" s="306"/>
      <c r="C318" s="306"/>
      <c r="D318" s="306"/>
      <c r="E318" s="306"/>
      <c r="F318" s="306"/>
      <c r="G318" s="306"/>
      <c r="H318" s="306"/>
      <c r="I318" s="306"/>
      <c r="J318" s="306"/>
      <c r="K318" s="306"/>
      <c r="L318" s="306"/>
      <c r="M318" s="306"/>
      <c r="N318" s="306"/>
      <c r="O318" s="306"/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306"/>
      <c r="AA318" s="306"/>
      <c r="AB318" s="306"/>
      <c r="AC318" s="306"/>
      <c r="AD318" s="306"/>
      <c r="AE318" s="306"/>
      <c r="AF318" s="306"/>
      <c r="AG318" s="306"/>
      <c r="AH318" s="306"/>
      <c r="AI318" s="306"/>
      <c r="AJ318" s="306"/>
      <c r="AK318" s="306"/>
      <c r="AL318" s="306"/>
      <c r="AM318" s="306"/>
      <c r="AN318" s="306"/>
      <c r="AO318" s="306"/>
      <c r="AP318" s="229"/>
      <c r="AQ318" s="318"/>
      <c r="AR318" s="318"/>
      <c r="AS318" s="318"/>
      <c r="AT318" s="318"/>
      <c r="AU318" s="318"/>
      <c r="AV318" s="318"/>
      <c r="AW318" s="318"/>
      <c r="AX318" s="318"/>
      <c r="AY318" s="318"/>
      <c r="AZ318" s="318"/>
      <c r="BA318" s="318"/>
      <c r="BB318" s="318"/>
      <c r="BC318" s="230"/>
      <c r="BD318" s="230"/>
      <c r="BE318" s="230"/>
      <c r="BF318" s="238"/>
      <c r="BG318" s="263">
        <f>BH318+BI318+BJ318+BK318</f>
        <v>0</v>
      </c>
      <c r="BH318" s="238">
        <v>0</v>
      </c>
      <c r="BI318" s="238">
        <v>0</v>
      </c>
      <c r="BJ318" s="238">
        <v>0</v>
      </c>
      <c r="BK318" s="238">
        <v>0</v>
      </c>
    </row>
    <row r="319" spans="1:63" s="223" customFormat="1" ht="51" customHeight="1">
      <c r="A319" s="306" t="s">
        <v>150</v>
      </c>
      <c r="B319" s="306"/>
      <c r="C319" s="306"/>
      <c r="D319" s="306"/>
      <c r="E319" s="306"/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306"/>
      <c r="AA319" s="306"/>
      <c r="AB319" s="306"/>
      <c r="AC319" s="306"/>
      <c r="AD319" s="306"/>
      <c r="AE319" s="306"/>
      <c r="AF319" s="306"/>
      <c r="AG319" s="306"/>
      <c r="AH319" s="306"/>
      <c r="AI319" s="306"/>
      <c r="AJ319" s="306"/>
      <c r="AK319" s="306"/>
      <c r="AL319" s="306"/>
      <c r="AM319" s="306"/>
      <c r="AN319" s="306"/>
      <c r="AO319" s="306"/>
      <c r="AP319" s="229"/>
      <c r="AQ319" s="318"/>
      <c r="AR319" s="318"/>
      <c r="AS319" s="318"/>
      <c r="AT319" s="318"/>
      <c r="AU319" s="318"/>
      <c r="AV319" s="318"/>
      <c r="AW319" s="318"/>
      <c r="AX319" s="318"/>
      <c r="AY319" s="318"/>
      <c r="AZ319" s="318"/>
      <c r="BA319" s="318"/>
      <c r="BB319" s="318"/>
      <c r="BC319" s="230"/>
      <c r="BD319" s="230"/>
      <c r="BE319" s="230"/>
      <c r="BF319" s="238"/>
      <c r="BG319" s="263">
        <f>BG320+BG321</f>
        <v>0</v>
      </c>
      <c r="BH319" s="263">
        <f>BH320+BH321</f>
        <v>0</v>
      </c>
      <c r="BI319" s="263">
        <f>BI320+BI321</f>
        <v>0</v>
      </c>
      <c r="BJ319" s="263">
        <f>BJ320+BJ321</f>
        <v>0</v>
      </c>
      <c r="BK319" s="263">
        <f>BK320+BK321</f>
        <v>0</v>
      </c>
    </row>
    <row r="320" spans="1:63" s="223" customFormat="1" ht="33.75" customHeight="1">
      <c r="A320" s="306" t="s">
        <v>375</v>
      </c>
      <c r="B320" s="306"/>
      <c r="C320" s="306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306"/>
      <c r="AA320" s="306"/>
      <c r="AB320" s="306"/>
      <c r="AC320" s="306"/>
      <c r="AD320" s="306"/>
      <c r="AE320" s="306"/>
      <c r="AF320" s="306"/>
      <c r="AG320" s="306"/>
      <c r="AH320" s="306"/>
      <c r="AI320" s="306"/>
      <c r="AJ320" s="306"/>
      <c r="AK320" s="306"/>
      <c r="AL320" s="306"/>
      <c r="AM320" s="306"/>
      <c r="AN320" s="306"/>
      <c r="AO320" s="306"/>
      <c r="AP320" s="229"/>
      <c r="AQ320" s="318" t="s">
        <v>59</v>
      </c>
      <c r="AR320" s="318"/>
      <c r="AS320" s="318"/>
      <c r="AT320" s="318"/>
      <c r="AU320" s="318"/>
      <c r="AV320" s="318"/>
      <c r="AW320" s="318"/>
      <c r="AX320" s="318"/>
      <c r="AY320" s="318"/>
      <c r="AZ320" s="318"/>
      <c r="BA320" s="318"/>
      <c r="BB320" s="318"/>
      <c r="BC320" s="230"/>
      <c r="BD320" s="230"/>
      <c r="BE320" s="230"/>
      <c r="BF320" s="266">
        <v>225</v>
      </c>
      <c r="BG320" s="263">
        <f>BH320+BI320+BJ320+BK320</f>
        <v>0</v>
      </c>
      <c r="BH320" s="238">
        <v>0</v>
      </c>
      <c r="BI320" s="238">
        <v>0</v>
      </c>
      <c r="BJ320" s="238">
        <v>0</v>
      </c>
      <c r="BK320" s="265">
        <v>0</v>
      </c>
    </row>
    <row r="321" spans="1:63" s="223" customFormat="1" ht="31.5" customHeight="1">
      <c r="A321" s="306"/>
      <c r="B321" s="306"/>
      <c r="C321" s="306"/>
      <c r="D321" s="306"/>
      <c r="E321" s="306"/>
      <c r="F321" s="306"/>
      <c r="G321" s="306"/>
      <c r="H321" s="306"/>
      <c r="I321" s="306"/>
      <c r="J321" s="306"/>
      <c r="K321" s="306"/>
      <c r="L321" s="306"/>
      <c r="M321" s="306"/>
      <c r="N321" s="306"/>
      <c r="O321" s="306"/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306"/>
      <c r="AA321" s="306"/>
      <c r="AB321" s="306"/>
      <c r="AC321" s="306"/>
      <c r="AD321" s="306"/>
      <c r="AE321" s="306"/>
      <c r="AF321" s="306"/>
      <c r="AG321" s="306"/>
      <c r="AH321" s="306"/>
      <c r="AI321" s="306"/>
      <c r="AJ321" s="306"/>
      <c r="AK321" s="306"/>
      <c r="AL321" s="306"/>
      <c r="AM321" s="306"/>
      <c r="AN321" s="306"/>
      <c r="AO321" s="306"/>
      <c r="AP321" s="229"/>
      <c r="AQ321" s="318"/>
      <c r="AR321" s="318"/>
      <c r="AS321" s="318"/>
      <c r="AT321" s="318"/>
      <c r="AU321" s="318"/>
      <c r="AV321" s="318"/>
      <c r="AW321" s="318"/>
      <c r="AX321" s="318"/>
      <c r="AY321" s="318"/>
      <c r="AZ321" s="318"/>
      <c r="BA321" s="318"/>
      <c r="BB321" s="318"/>
      <c r="BC321" s="230"/>
      <c r="BD321" s="230"/>
      <c r="BE321" s="230"/>
      <c r="BF321" s="238"/>
      <c r="BG321" s="263">
        <f>BH321+BI321+BJ321+BK321</f>
        <v>0</v>
      </c>
      <c r="BH321" s="238">
        <v>0</v>
      </c>
      <c r="BI321" s="238">
        <v>0</v>
      </c>
      <c r="BJ321" s="238">
        <v>0</v>
      </c>
      <c r="BK321" s="265">
        <v>0</v>
      </c>
    </row>
    <row r="322" spans="1:63" s="223" customFormat="1" ht="30" customHeight="1">
      <c r="A322" s="306" t="s">
        <v>151</v>
      </c>
      <c r="B322" s="306"/>
      <c r="C322" s="306"/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306"/>
      <c r="AA322" s="306"/>
      <c r="AB322" s="306"/>
      <c r="AC322" s="306"/>
      <c r="AD322" s="306"/>
      <c r="AE322" s="306"/>
      <c r="AF322" s="306"/>
      <c r="AG322" s="306"/>
      <c r="AH322" s="306"/>
      <c r="AI322" s="306"/>
      <c r="AJ322" s="306"/>
      <c r="AK322" s="306"/>
      <c r="AL322" s="306"/>
      <c r="AM322" s="306"/>
      <c r="AN322" s="306"/>
      <c r="AO322" s="306"/>
      <c r="AP322" s="229"/>
      <c r="AQ322" s="318"/>
      <c r="AR322" s="318"/>
      <c r="AS322" s="318"/>
      <c r="AT322" s="318"/>
      <c r="AU322" s="318"/>
      <c r="AV322" s="318"/>
      <c r="AW322" s="318"/>
      <c r="AX322" s="318"/>
      <c r="AY322" s="318"/>
      <c r="AZ322" s="318"/>
      <c r="BA322" s="318"/>
      <c r="BB322" s="318"/>
      <c r="BC322" s="230"/>
      <c r="BD322" s="230"/>
      <c r="BE322" s="230"/>
      <c r="BF322" s="238"/>
      <c r="BG322" s="263">
        <f>BG323+BG324</f>
        <v>0</v>
      </c>
      <c r="BH322" s="263">
        <f>BH323+BH324</f>
        <v>0</v>
      </c>
      <c r="BI322" s="263">
        <f>BI323+BI324</f>
        <v>0</v>
      </c>
      <c r="BJ322" s="263">
        <f>BJ323+BJ324</f>
        <v>0</v>
      </c>
      <c r="BK322" s="263">
        <f>BK323+BK324</f>
        <v>0</v>
      </c>
    </row>
    <row r="323" spans="1:63" s="223" customFormat="1" ht="32.25" customHeight="1">
      <c r="A323" s="306"/>
      <c r="B323" s="306"/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306"/>
      <c r="AA323" s="306"/>
      <c r="AB323" s="306"/>
      <c r="AC323" s="306"/>
      <c r="AD323" s="306"/>
      <c r="AE323" s="306"/>
      <c r="AF323" s="306"/>
      <c r="AG323" s="306"/>
      <c r="AH323" s="306"/>
      <c r="AI323" s="306"/>
      <c r="AJ323" s="306"/>
      <c r="AK323" s="306"/>
      <c r="AL323" s="306"/>
      <c r="AM323" s="306"/>
      <c r="AN323" s="306"/>
      <c r="AO323" s="306"/>
      <c r="AP323" s="229"/>
      <c r="AQ323" s="318"/>
      <c r="AR323" s="318"/>
      <c r="AS323" s="318"/>
      <c r="AT323" s="318"/>
      <c r="AU323" s="318"/>
      <c r="AV323" s="318"/>
      <c r="AW323" s="318"/>
      <c r="AX323" s="318"/>
      <c r="AY323" s="318"/>
      <c r="AZ323" s="318"/>
      <c r="BA323" s="318"/>
      <c r="BB323" s="318"/>
      <c r="BC323" s="230"/>
      <c r="BD323" s="230"/>
      <c r="BE323" s="230"/>
      <c r="BF323" s="267"/>
      <c r="BG323" s="263">
        <f>BH323+BI323+BJ323+BK323</f>
        <v>0</v>
      </c>
      <c r="BH323" s="238">
        <v>0</v>
      </c>
      <c r="BI323" s="238">
        <v>0</v>
      </c>
      <c r="BJ323" s="238">
        <v>0</v>
      </c>
      <c r="BK323" s="265">
        <v>0</v>
      </c>
    </row>
    <row r="324" spans="1:63" s="223" customFormat="1" ht="36.75" customHeight="1">
      <c r="A324" s="306"/>
      <c r="B324" s="306"/>
      <c r="C324" s="306"/>
      <c r="D324" s="306"/>
      <c r="E324" s="306"/>
      <c r="F324" s="306"/>
      <c r="G324" s="306"/>
      <c r="H324" s="306"/>
      <c r="I324" s="306"/>
      <c r="J324" s="306"/>
      <c r="K324" s="306"/>
      <c r="L324" s="306"/>
      <c r="M324" s="306"/>
      <c r="N324" s="306"/>
      <c r="O324" s="306"/>
      <c r="P324" s="306"/>
      <c r="Q324" s="306"/>
      <c r="R324" s="306"/>
      <c r="S324" s="306"/>
      <c r="T324" s="306"/>
      <c r="U324" s="306"/>
      <c r="V324" s="306"/>
      <c r="W324" s="306"/>
      <c r="X324" s="306"/>
      <c r="Y324" s="306"/>
      <c r="Z324" s="306"/>
      <c r="AA324" s="306"/>
      <c r="AB324" s="306"/>
      <c r="AC324" s="306"/>
      <c r="AD324" s="306"/>
      <c r="AE324" s="306"/>
      <c r="AF324" s="306"/>
      <c r="AG324" s="306"/>
      <c r="AH324" s="306"/>
      <c r="AI324" s="306"/>
      <c r="AJ324" s="306"/>
      <c r="AK324" s="306"/>
      <c r="AL324" s="306"/>
      <c r="AM324" s="306"/>
      <c r="AN324" s="306"/>
      <c r="AO324" s="306"/>
      <c r="AP324" s="229"/>
      <c r="AQ324" s="318"/>
      <c r="AR324" s="318"/>
      <c r="AS324" s="318"/>
      <c r="AT324" s="318"/>
      <c r="AU324" s="318"/>
      <c r="AV324" s="318"/>
      <c r="AW324" s="318"/>
      <c r="AX324" s="318"/>
      <c r="AY324" s="318"/>
      <c r="AZ324" s="318"/>
      <c r="BA324" s="318"/>
      <c r="BB324" s="318"/>
      <c r="BC324" s="230"/>
      <c r="BD324" s="230"/>
      <c r="BE324" s="230"/>
      <c r="BF324" s="267"/>
      <c r="BG324" s="263">
        <f>BH324+BI324+BJ324+BK324</f>
        <v>0</v>
      </c>
      <c r="BH324" s="238">
        <v>0</v>
      </c>
      <c r="BI324" s="238">
        <v>0</v>
      </c>
      <c r="BJ324" s="238">
        <v>0</v>
      </c>
      <c r="BK324" s="265">
        <v>0</v>
      </c>
    </row>
    <row r="325" spans="1:63" s="223" customFormat="1" ht="36.75" customHeight="1">
      <c r="A325" s="306" t="s">
        <v>152</v>
      </c>
      <c r="B325" s="306"/>
      <c r="C325" s="306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306"/>
      <c r="O325" s="306"/>
      <c r="P325" s="306"/>
      <c r="Q325" s="306"/>
      <c r="R325" s="306"/>
      <c r="S325" s="306"/>
      <c r="T325" s="306"/>
      <c r="U325" s="306"/>
      <c r="V325" s="306"/>
      <c r="W325" s="306"/>
      <c r="X325" s="306"/>
      <c r="Y325" s="306"/>
      <c r="Z325" s="306"/>
      <c r="AA325" s="306"/>
      <c r="AB325" s="306"/>
      <c r="AC325" s="306"/>
      <c r="AD325" s="306"/>
      <c r="AE325" s="306"/>
      <c r="AF325" s="306"/>
      <c r="AG325" s="306"/>
      <c r="AH325" s="306"/>
      <c r="AI325" s="306"/>
      <c r="AJ325" s="306"/>
      <c r="AK325" s="306"/>
      <c r="AL325" s="306"/>
      <c r="AM325" s="306"/>
      <c r="AN325" s="306"/>
      <c r="AO325" s="306"/>
      <c r="AP325" s="229"/>
      <c r="AQ325" s="318"/>
      <c r="AR325" s="318"/>
      <c r="AS325" s="318"/>
      <c r="AT325" s="318"/>
      <c r="AU325" s="318"/>
      <c r="AV325" s="318"/>
      <c r="AW325" s="318"/>
      <c r="AX325" s="318"/>
      <c r="AY325" s="318"/>
      <c r="AZ325" s="318"/>
      <c r="BA325" s="318"/>
      <c r="BB325" s="318"/>
      <c r="BC325" s="230"/>
      <c r="BD325" s="230"/>
      <c r="BE325" s="230"/>
      <c r="BF325" s="267"/>
      <c r="BG325" s="263">
        <f>BG326+BG327</f>
        <v>0</v>
      </c>
      <c r="BH325" s="263">
        <f>BH326+BH327</f>
        <v>0</v>
      </c>
      <c r="BI325" s="263">
        <f>BI326+BI327</f>
        <v>0</v>
      </c>
      <c r="BJ325" s="263">
        <f>BJ326+BJ327</f>
        <v>0</v>
      </c>
      <c r="BK325" s="263">
        <f>BK326+BK327</f>
        <v>0</v>
      </c>
    </row>
    <row r="326" spans="1:63" s="223" customFormat="1" ht="36.75" customHeight="1">
      <c r="A326" s="306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06"/>
      <c r="T326" s="306"/>
      <c r="U326" s="306"/>
      <c r="V326" s="306"/>
      <c r="W326" s="306"/>
      <c r="X326" s="306"/>
      <c r="Y326" s="306"/>
      <c r="Z326" s="306"/>
      <c r="AA326" s="306"/>
      <c r="AB326" s="306"/>
      <c r="AC326" s="306"/>
      <c r="AD326" s="306"/>
      <c r="AE326" s="306"/>
      <c r="AF326" s="306"/>
      <c r="AG326" s="306"/>
      <c r="AH326" s="306"/>
      <c r="AI326" s="306"/>
      <c r="AJ326" s="306"/>
      <c r="AK326" s="306"/>
      <c r="AL326" s="306"/>
      <c r="AM326" s="306"/>
      <c r="AN326" s="306"/>
      <c r="AO326" s="306"/>
      <c r="AP326" s="229"/>
      <c r="AQ326" s="318"/>
      <c r="AR326" s="318"/>
      <c r="AS326" s="318"/>
      <c r="AT326" s="318"/>
      <c r="AU326" s="318"/>
      <c r="AV326" s="318"/>
      <c r="AW326" s="318"/>
      <c r="AX326" s="318"/>
      <c r="AY326" s="318"/>
      <c r="AZ326" s="318"/>
      <c r="BA326" s="318"/>
      <c r="BB326" s="318"/>
      <c r="BC326" s="230"/>
      <c r="BD326" s="230"/>
      <c r="BE326" s="230"/>
      <c r="BF326" s="267"/>
      <c r="BG326" s="263">
        <f>BH326+BI326+BJ326+BK326</f>
        <v>0</v>
      </c>
      <c r="BH326" s="238">
        <v>0</v>
      </c>
      <c r="BI326" s="238">
        <v>0</v>
      </c>
      <c r="BJ326" s="238">
        <v>0</v>
      </c>
      <c r="BK326" s="265">
        <v>0</v>
      </c>
    </row>
    <row r="327" spans="1:63" s="223" customFormat="1" ht="36.75" customHeight="1">
      <c r="A327" s="306"/>
      <c r="B327" s="306"/>
      <c r="C327" s="306"/>
      <c r="D327" s="306"/>
      <c r="E327" s="306"/>
      <c r="F327" s="306"/>
      <c r="G327" s="306"/>
      <c r="H327" s="306"/>
      <c r="I327" s="306"/>
      <c r="J327" s="306"/>
      <c r="K327" s="306"/>
      <c r="L327" s="306"/>
      <c r="M327" s="306"/>
      <c r="N327" s="306"/>
      <c r="O327" s="306"/>
      <c r="P327" s="306"/>
      <c r="Q327" s="306"/>
      <c r="R327" s="306"/>
      <c r="S327" s="306"/>
      <c r="T327" s="306"/>
      <c r="U327" s="306"/>
      <c r="V327" s="306"/>
      <c r="W327" s="306"/>
      <c r="X327" s="306"/>
      <c r="Y327" s="306"/>
      <c r="Z327" s="306"/>
      <c r="AA327" s="306"/>
      <c r="AB327" s="306"/>
      <c r="AC327" s="306"/>
      <c r="AD327" s="306"/>
      <c r="AE327" s="306"/>
      <c r="AF327" s="306"/>
      <c r="AG327" s="306"/>
      <c r="AH327" s="306"/>
      <c r="AI327" s="306"/>
      <c r="AJ327" s="306"/>
      <c r="AK327" s="306"/>
      <c r="AL327" s="306"/>
      <c r="AM327" s="306"/>
      <c r="AN327" s="306"/>
      <c r="AO327" s="306"/>
      <c r="AP327" s="229"/>
      <c r="AQ327" s="318"/>
      <c r="AR327" s="318"/>
      <c r="AS327" s="318"/>
      <c r="AT327" s="318"/>
      <c r="AU327" s="318"/>
      <c r="AV327" s="318"/>
      <c r="AW327" s="318"/>
      <c r="AX327" s="318"/>
      <c r="AY327" s="318"/>
      <c r="AZ327" s="318"/>
      <c r="BA327" s="318"/>
      <c r="BB327" s="318"/>
      <c r="BC327" s="230"/>
      <c r="BD327" s="230"/>
      <c r="BE327" s="230"/>
      <c r="BF327" s="267"/>
      <c r="BG327" s="263">
        <f>BH327+BI327+BJ327+BK327</f>
        <v>0</v>
      </c>
      <c r="BH327" s="238">
        <v>0</v>
      </c>
      <c r="BI327" s="238">
        <v>0</v>
      </c>
      <c r="BJ327" s="238">
        <v>0</v>
      </c>
      <c r="BK327" s="265">
        <v>0</v>
      </c>
    </row>
    <row r="328" spans="1:63" s="223" customFormat="1" ht="52.5" customHeight="1">
      <c r="A328" s="310" t="s">
        <v>153</v>
      </c>
      <c r="B328" s="310"/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310"/>
      <c r="T328" s="310"/>
      <c r="U328" s="310"/>
      <c r="V328" s="310"/>
      <c r="W328" s="310"/>
      <c r="X328" s="310"/>
      <c r="Y328" s="310"/>
      <c r="Z328" s="310"/>
      <c r="AA328" s="310"/>
      <c r="AB328" s="310"/>
      <c r="AC328" s="310"/>
      <c r="AD328" s="310"/>
      <c r="AE328" s="310"/>
      <c r="AF328" s="310"/>
      <c r="AG328" s="310"/>
      <c r="AH328" s="310"/>
      <c r="AI328" s="310"/>
      <c r="AJ328" s="310"/>
      <c r="AK328" s="310"/>
      <c r="AL328" s="310"/>
      <c r="AM328" s="310"/>
      <c r="AN328" s="310"/>
      <c r="AO328" s="310"/>
      <c r="AP328" s="268"/>
      <c r="AQ328" s="316"/>
      <c r="AR328" s="316"/>
      <c r="AS328" s="316"/>
      <c r="AT328" s="316"/>
      <c r="AU328" s="316"/>
      <c r="AV328" s="316"/>
      <c r="AW328" s="316"/>
      <c r="AX328" s="316"/>
      <c r="AY328" s="316"/>
      <c r="AZ328" s="316"/>
      <c r="BA328" s="316"/>
      <c r="BB328" s="316"/>
      <c r="BC328" s="269"/>
      <c r="BD328" s="269"/>
      <c r="BE328" s="269"/>
      <c r="BF328" s="269"/>
      <c r="BG328" s="231">
        <f>BG329+BG380</f>
        <v>6279850</v>
      </c>
      <c r="BH328" s="231">
        <f>BH329+BH380</f>
        <v>0</v>
      </c>
      <c r="BI328" s="231">
        <f>BI329+BI380</f>
        <v>0</v>
      </c>
      <c r="BJ328" s="231">
        <f>BJ329+BJ380</f>
        <v>0</v>
      </c>
      <c r="BK328" s="231">
        <f>BK329+BK380</f>
        <v>7059850</v>
      </c>
    </row>
    <row r="329" spans="1:63" s="270" customFormat="1" ht="74.25" customHeight="1">
      <c r="A329" s="317" t="s">
        <v>154</v>
      </c>
      <c r="B329" s="317"/>
      <c r="C329" s="317"/>
      <c r="D329" s="317"/>
      <c r="E329" s="317"/>
      <c r="F329" s="317"/>
      <c r="G329" s="317"/>
      <c r="H329" s="317"/>
      <c r="I329" s="317"/>
      <c r="J329" s="317"/>
      <c r="K329" s="317"/>
      <c r="L329" s="317"/>
      <c r="M329" s="317"/>
      <c r="N329" s="317"/>
      <c r="O329" s="317"/>
      <c r="P329" s="317"/>
      <c r="Q329" s="317"/>
      <c r="R329" s="317"/>
      <c r="S329" s="317"/>
      <c r="T329" s="317"/>
      <c r="U329" s="317"/>
      <c r="V329" s="317"/>
      <c r="W329" s="317"/>
      <c r="X329" s="317"/>
      <c r="Y329" s="317"/>
      <c r="Z329" s="317"/>
      <c r="AA329" s="317"/>
      <c r="AB329" s="317"/>
      <c r="AC329" s="317"/>
      <c r="AD329" s="317"/>
      <c r="AE329" s="317"/>
      <c r="AF329" s="317"/>
      <c r="AG329" s="317"/>
      <c r="AH329" s="317"/>
      <c r="AI329" s="317"/>
      <c r="AJ329" s="317"/>
      <c r="AK329" s="317"/>
      <c r="AL329" s="317"/>
      <c r="AM329" s="317"/>
      <c r="AN329" s="317"/>
      <c r="AO329" s="317"/>
      <c r="AP329" s="224"/>
      <c r="AQ329" s="307"/>
      <c r="AR329" s="307"/>
      <c r="AS329" s="307"/>
      <c r="AT329" s="307"/>
      <c r="AU329" s="307"/>
      <c r="AV329" s="307"/>
      <c r="AW329" s="307"/>
      <c r="AX329" s="307"/>
      <c r="AY329" s="307"/>
      <c r="AZ329" s="307"/>
      <c r="BA329" s="307"/>
      <c r="BB329" s="307"/>
      <c r="BC329" s="225"/>
      <c r="BD329" s="225"/>
      <c r="BE329" s="225"/>
      <c r="BF329" s="225"/>
      <c r="BG329" s="259">
        <f>BG330+BG335+BG351+BG355+BG365+BG376</f>
        <v>3413230</v>
      </c>
      <c r="BH329" s="259">
        <f>BH330+BH335+BH351+BH355+BH365+BH376</f>
        <v>0</v>
      </c>
      <c r="BI329" s="259">
        <f>BI330+BI335+BI351+BI355+BI365+BI376</f>
        <v>0</v>
      </c>
      <c r="BJ329" s="259">
        <f>BJ330+BJ335+BJ351+BJ355+BJ365+BJ376</f>
        <v>0</v>
      </c>
      <c r="BK329" s="259">
        <f>BK330+BK335+BK351+BK355+BK365+BK376</f>
        <v>3837550</v>
      </c>
    </row>
    <row r="330" spans="1:63" s="223" customFormat="1" ht="32.25" customHeight="1">
      <c r="A330" s="312" t="s">
        <v>46</v>
      </c>
      <c r="B330" s="312"/>
      <c r="C330" s="312"/>
      <c r="D330" s="312"/>
      <c r="E330" s="312"/>
      <c r="F330" s="312"/>
      <c r="G330" s="312"/>
      <c r="H330" s="312"/>
      <c r="I330" s="312"/>
      <c r="J330" s="312"/>
      <c r="K330" s="312"/>
      <c r="L330" s="312"/>
      <c r="M330" s="312"/>
      <c r="N330" s="312"/>
      <c r="O330" s="312"/>
      <c r="P330" s="312"/>
      <c r="Q330" s="312"/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312"/>
      <c r="AG330" s="312"/>
      <c r="AH330" s="312"/>
      <c r="AI330" s="312"/>
      <c r="AJ330" s="312"/>
      <c r="AK330" s="312"/>
      <c r="AL330" s="312"/>
      <c r="AM330" s="312"/>
      <c r="AN330" s="312"/>
      <c r="AO330" s="312"/>
      <c r="AP330" s="233">
        <v>210</v>
      </c>
      <c r="AQ330" s="307"/>
      <c r="AR330" s="307"/>
      <c r="AS330" s="307"/>
      <c r="AT330" s="307"/>
      <c r="AU330" s="307"/>
      <c r="AV330" s="307"/>
      <c r="AW330" s="307"/>
      <c r="AX330" s="307"/>
      <c r="AY330" s="307"/>
      <c r="AZ330" s="307"/>
      <c r="BA330" s="307"/>
      <c r="BB330" s="307"/>
      <c r="BC330" s="307"/>
      <c r="BD330" s="307"/>
      <c r="BE330" s="307"/>
      <c r="BF330" s="225"/>
      <c r="BG330" s="259">
        <f>BG332+BG333+BG334</f>
        <v>1982716.31</v>
      </c>
      <c r="BH330" s="259">
        <f>BH332+BH333+BH334</f>
        <v>0</v>
      </c>
      <c r="BI330" s="259">
        <f>BI332+BI333+BI334</f>
        <v>0</v>
      </c>
      <c r="BJ330" s="259">
        <f>BJ332+BJ333+BJ334</f>
        <v>0</v>
      </c>
      <c r="BK330" s="259">
        <f>BK332+BK333+BK334</f>
        <v>1982716.31</v>
      </c>
    </row>
    <row r="331" spans="1:63" s="223" customFormat="1" ht="14.25" customHeight="1">
      <c r="A331" s="314" t="s">
        <v>47</v>
      </c>
      <c r="B331" s="314"/>
      <c r="C331" s="314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4"/>
      <c r="W331" s="314"/>
      <c r="X331" s="314"/>
      <c r="Y331" s="314"/>
      <c r="Z331" s="314"/>
      <c r="AA331" s="314"/>
      <c r="AB331" s="314"/>
      <c r="AC331" s="314"/>
      <c r="AD331" s="314"/>
      <c r="AE331" s="314"/>
      <c r="AF331" s="314"/>
      <c r="AG331" s="314"/>
      <c r="AH331" s="314"/>
      <c r="AI331" s="314"/>
      <c r="AJ331" s="314"/>
      <c r="AK331" s="314"/>
      <c r="AL331" s="314"/>
      <c r="AM331" s="314"/>
      <c r="AN331" s="314"/>
      <c r="AO331" s="314"/>
      <c r="AP331" s="224"/>
      <c r="AQ331" s="307"/>
      <c r="AR331" s="307"/>
      <c r="AS331" s="307"/>
      <c r="AT331" s="307"/>
      <c r="AU331" s="307"/>
      <c r="AV331" s="307"/>
      <c r="AW331" s="307"/>
      <c r="AX331" s="307"/>
      <c r="AY331" s="307"/>
      <c r="AZ331" s="307"/>
      <c r="BA331" s="307"/>
      <c r="BB331" s="307"/>
      <c r="BC331" s="307"/>
      <c r="BD331" s="307"/>
      <c r="BE331" s="307"/>
      <c r="BF331" s="225"/>
      <c r="BG331" s="226"/>
      <c r="BH331" s="226"/>
      <c r="BI331" s="226"/>
      <c r="BJ331" s="226"/>
      <c r="BK331" s="228"/>
    </row>
    <row r="332" spans="1:63" s="223" customFormat="1" ht="18.75" customHeight="1">
      <c r="A332" s="306" t="s">
        <v>48</v>
      </c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  <c r="AA332" s="306"/>
      <c r="AB332" s="306"/>
      <c r="AC332" s="306"/>
      <c r="AD332" s="306"/>
      <c r="AE332" s="306"/>
      <c r="AF332" s="306"/>
      <c r="AG332" s="306"/>
      <c r="AH332" s="306"/>
      <c r="AI332" s="306"/>
      <c r="AJ332" s="306"/>
      <c r="AK332" s="306"/>
      <c r="AL332" s="306"/>
      <c r="AM332" s="306"/>
      <c r="AN332" s="306"/>
      <c r="AO332" s="306"/>
      <c r="AP332" s="224"/>
      <c r="AQ332" s="307" t="s">
        <v>49</v>
      </c>
      <c r="AR332" s="307"/>
      <c r="AS332" s="307"/>
      <c r="AT332" s="307"/>
      <c r="AU332" s="307"/>
      <c r="AV332" s="307"/>
      <c r="AW332" s="307"/>
      <c r="AX332" s="307"/>
      <c r="AY332" s="307"/>
      <c r="AZ332" s="307"/>
      <c r="BA332" s="307"/>
      <c r="BB332" s="307"/>
      <c r="BC332" s="225"/>
      <c r="BD332" s="225"/>
      <c r="BE332" s="225"/>
      <c r="BF332" s="225" t="s">
        <v>50</v>
      </c>
      <c r="BG332" s="259">
        <f>BH332+BI332+BJ332+BK332</f>
        <v>1474774.43</v>
      </c>
      <c r="BH332" s="226">
        <v>0</v>
      </c>
      <c r="BI332" s="226">
        <v>0</v>
      </c>
      <c r="BJ332" s="226">
        <v>0</v>
      </c>
      <c r="BK332" s="226">
        <v>1474774.43</v>
      </c>
    </row>
    <row r="333" spans="1:63" s="223" customFormat="1" ht="37.5" customHeight="1">
      <c r="A333" s="306" t="s">
        <v>136</v>
      </c>
      <c r="B333" s="306"/>
      <c r="C333" s="306"/>
      <c r="D333" s="306"/>
      <c r="E333" s="306"/>
      <c r="F333" s="306"/>
      <c r="G333" s="306"/>
      <c r="H333" s="306"/>
      <c r="I333" s="306"/>
      <c r="J333" s="306"/>
      <c r="K333" s="306"/>
      <c r="L333" s="306"/>
      <c r="M333" s="306"/>
      <c r="N333" s="30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306"/>
      <c r="AA333" s="306"/>
      <c r="AB333" s="306"/>
      <c r="AC333" s="306"/>
      <c r="AD333" s="306"/>
      <c r="AE333" s="306"/>
      <c r="AF333" s="306"/>
      <c r="AG333" s="306"/>
      <c r="AH333" s="306"/>
      <c r="AI333" s="306"/>
      <c r="AJ333" s="306"/>
      <c r="AK333" s="306"/>
      <c r="AL333" s="306"/>
      <c r="AM333" s="306"/>
      <c r="AN333" s="306"/>
      <c r="AO333" s="306"/>
      <c r="AP333" s="224"/>
      <c r="AQ333" s="307" t="s">
        <v>52</v>
      </c>
      <c r="AR333" s="307"/>
      <c r="AS333" s="307"/>
      <c r="AT333" s="307"/>
      <c r="AU333" s="307"/>
      <c r="AV333" s="307"/>
      <c r="AW333" s="307"/>
      <c r="AX333" s="307"/>
      <c r="AY333" s="307"/>
      <c r="AZ333" s="307"/>
      <c r="BA333" s="307"/>
      <c r="BB333" s="307"/>
      <c r="BC333" s="225"/>
      <c r="BD333" s="225"/>
      <c r="BE333" s="225"/>
      <c r="BF333" s="225" t="s">
        <v>53</v>
      </c>
      <c r="BG333" s="259">
        <f>BH333+BI333+BJ333+BK333</f>
        <v>62560</v>
      </c>
      <c r="BH333" s="226">
        <v>0</v>
      </c>
      <c r="BI333" s="226">
        <v>0</v>
      </c>
      <c r="BJ333" s="226">
        <v>0</v>
      </c>
      <c r="BK333" s="226">
        <v>62560</v>
      </c>
    </row>
    <row r="334" spans="1:63" s="223" customFormat="1" ht="25.5" customHeight="1">
      <c r="A334" s="306" t="s">
        <v>54</v>
      </c>
      <c r="B334" s="306"/>
      <c r="C334" s="306"/>
      <c r="D334" s="306"/>
      <c r="E334" s="306"/>
      <c r="F334" s="306"/>
      <c r="G334" s="306"/>
      <c r="H334" s="306"/>
      <c r="I334" s="306"/>
      <c r="J334" s="306"/>
      <c r="K334" s="306"/>
      <c r="L334" s="306"/>
      <c r="M334" s="306"/>
      <c r="N334" s="306"/>
      <c r="O334" s="306"/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306"/>
      <c r="AA334" s="306"/>
      <c r="AB334" s="306"/>
      <c r="AC334" s="306"/>
      <c r="AD334" s="306"/>
      <c r="AE334" s="306"/>
      <c r="AF334" s="306"/>
      <c r="AG334" s="306"/>
      <c r="AH334" s="306"/>
      <c r="AI334" s="306"/>
      <c r="AJ334" s="306"/>
      <c r="AK334" s="306"/>
      <c r="AL334" s="306"/>
      <c r="AM334" s="306"/>
      <c r="AN334" s="306"/>
      <c r="AO334" s="306"/>
      <c r="AP334" s="224"/>
      <c r="AQ334" s="307" t="s">
        <v>55</v>
      </c>
      <c r="AR334" s="307"/>
      <c r="AS334" s="307"/>
      <c r="AT334" s="307"/>
      <c r="AU334" s="307"/>
      <c r="AV334" s="307"/>
      <c r="AW334" s="307"/>
      <c r="AX334" s="307"/>
      <c r="AY334" s="307"/>
      <c r="AZ334" s="307"/>
      <c r="BA334" s="307"/>
      <c r="BB334" s="307"/>
      <c r="BC334" s="225"/>
      <c r="BD334" s="225"/>
      <c r="BE334" s="225"/>
      <c r="BF334" s="225" t="s">
        <v>56</v>
      </c>
      <c r="BG334" s="259">
        <f>BH334+BI334+BJ334+BK334</f>
        <v>445381.88</v>
      </c>
      <c r="BH334" s="226">
        <v>0</v>
      </c>
      <c r="BI334" s="226">
        <v>0</v>
      </c>
      <c r="BJ334" s="226">
        <v>0</v>
      </c>
      <c r="BK334" s="226">
        <v>445381.88</v>
      </c>
    </row>
    <row r="335" spans="1:63" s="223" customFormat="1" ht="23.25" customHeight="1">
      <c r="A335" s="312" t="s">
        <v>57</v>
      </c>
      <c r="B335" s="312"/>
      <c r="C335" s="312"/>
      <c r="D335" s="312"/>
      <c r="E335" s="312"/>
      <c r="F335" s="312"/>
      <c r="G335" s="312"/>
      <c r="H335" s="312"/>
      <c r="I335" s="312"/>
      <c r="J335" s="312"/>
      <c r="K335" s="312"/>
      <c r="L335" s="312"/>
      <c r="M335" s="312"/>
      <c r="N335" s="312"/>
      <c r="O335" s="312"/>
      <c r="P335" s="312"/>
      <c r="Q335" s="312"/>
      <c r="R335" s="312"/>
      <c r="S335" s="312"/>
      <c r="T335" s="312"/>
      <c r="U335" s="312"/>
      <c r="V335" s="312"/>
      <c r="W335" s="312"/>
      <c r="X335" s="312"/>
      <c r="Y335" s="312"/>
      <c r="Z335" s="312"/>
      <c r="AA335" s="312"/>
      <c r="AB335" s="312"/>
      <c r="AC335" s="312"/>
      <c r="AD335" s="312"/>
      <c r="AE335" s="312"/>
      <c r="AF335" s="312"/>
      <c r="AG335" s="312"/>
      <c r="AH335" s="312"/>
      <c r="AI335" s="312"/>
      <c r="AJ335" s="312"/>
      <c r="AK335" s="312"/>
      <c r="AL335" s="312"/>
      <c r="AM335" s="312"/>
      <c r="AN335" s="312"/>
      <c r="AO335" s="312"/>
      <c r="AP335" s="233">
        <v>220</v>
      </c>
      <c r="AQ335" s="307"/>
      <c r="AR335" s="307"/>
      <c r="AS335" s="307"/>
      <c r="AT335" s="307"/>
      <c r="AU335" s="307"/>
      <c r="AV335" s="307"/>
      <c r="AW335" s="307"/>
      <c r="AX335" s="307"/>
      <c r="AY335" s="307"/>
      <c r="AZ335" s="307"/>
      <c r="BA335" s="307"/>
      <c r="BB335" s="307"/>
      <c r="BC335" s="307"/>
      <c r="BD335" s="307"/>
      <c r="BE335" s="307"/>
      <c r="BF335" s="225"/>
      <c r="BG335" s="259">
        <f>BG337+BG338+BG339+BG345+BG346+BG347+BG348+BG349+BG350</f>
        <v>1030961.6</v>
      </c>
      <c r="BH335" s="259">
        <f>BH337+BH338+BH339+BH345+BH346+BH347+BH348+BH349+BH350</f>
        <v>0</v>
      </c>
      <c r="BI335" s="259">
        <f>BI337+BI338+BI339+BI345+BI346+BI347+BI348+BI349+BI350</f>
        <v>0</v>
      </c>
      <c r="BJ335" s="259">
        <f>BJ337+BJ338+BJ339+BJ345+BJ346+BJ347+BJ348+BJ349+BJ350</f>
        <v>0</v>
      </c>
      <c r="BK335" s="259">
        <f>BK337+BK338+BK339+BK345+BK346+BK347+BK348+BK349+BK350</f>
        <v>1030961.6</v>
      </c>
    </row>
    <row r="336" spans="1:63" s="223" customFormat="1" ht="15" customHeight="1">
      <c r="A336" s="314" t="s">
        <v>9</v>
      </c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  <c r="U336" s="314"/>
      <c r="V336" s="314"/>
      <c r="W336" s="314"/>
      <c r="X336" s="314"/>
      <c r="Y336" s="314"/>
      <c r="Z336" s="314"/>
      <c r="AA336" s="314"/>
      <c r="AB336" s="314"/>
      <c r="AC336" s="314"/>
      <c r="AD336" s="314"/>
      <c r="AE336" s="314"/>
      <c r="AF336" s="314"/>
      <c r="AG336" s="314"/>
      <c r="AH336" s="314"/>
      <c r="AI336" s="314"/>
      <c r="AJ336" s="314"/>
      <c r="AK336" s="314"/>
      <c r="AL336" s="314"/>
      <c r="AM336" s="314"/>
      <c r="AN336" s="314"/>
      <c r="AO336" s="314"/>
      <c r="AP336" s="224"/>
      <c r="AQ336" s="307"/>
      <c r="AR336" s="307"/>
      <c r="AS336" s="307"/>
      <c r="AT336" s="307"/>
      <c r="AU336" s="307"/>
      <c r="AV336" s="307"/>
      <c r="AW336" s="307"/>
      <c r="AX336" s="307"/>
      <c r="AY336" s="307"/>
      <c r="AZ336" s="307"/>
      <c r="BA336" s="307"/>
      <c r="BB336" s="307"/>
      <c r="BC336" s="307"/>
      <c r="BD336" s="307"/>
      <c r="BE336" s="307"/>
      <c r="BF336" s="225"/>
      <c r="BG336" s="226"/>
      <c r="BH336" s="226"/>
      <c r="BI336" s="226"/>
      <c r="BJ336" s="226"/>
      <c r="BK336" s="228"/>
    </row>
    <row r="337" spans="1:63" s="223" customFormat="1" ht="18.75" customHeight="1">
      <c r="A337" s="306" t="s">
        <v>58</v>
      </c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  <c r="O337" s="306"/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306"/>
      <c r="AA337" s="306"/>
      <c r="AB337" s="306"/>
      <c r="AC337" s="306"/>
      <c r="AD337" s="306"/>
      <c r="AE337" s="306"/>
      <c r="AF337" s="306"/>
      <c r="AG337" s="306"/>
      <c r="AH337" s="306"/>
      <c r="AI337" s="306"/>
      <c r="AJ337" s="306"/>
      <c r="AK337" s="306"/>
      <c r="AL337" s="306"/>
      <c r="AM337" s="306"/>
      <c r="AN337" s="306"/>
      <c r="AO337" s="306"/>
      <c r="AP337" s="224"/>
      <c r="AQ337" s="307" t="s">
        <v>59</v>
      </c>
      <c r="AR337" s="307"/>
      <c r="AS337" s="307"/>
      <c r="AT337" s="307"/>
      <c r="AU337" s="307"/>
      <c r="AV337" s="307"/>
      <c r="AW337" s="307"/>
      <c r="AX337" s="307"/>
      <c r="AY337" s="307"/>
      <c r="AZ337" s="307"/>
      <c r="BA337" s="307"/>
      <c r="BB337" s="307"/>
      <c r="BC337" s="225"/>
      <c r="BD337" s="225"/>
      <c r="BE337" s="225"/>
      <c r="BF337" s="225" t="s">
        <v>60</v>
      </c>
      <c r="BG337" s="259">
        <f aca="true" t="shared" si="24" ref="BG337:BG350">BH337+BI337+BJ337+BK337</f>
        <v>57120</v>
      </c>
      <c r="BH337" s="226">
        <v>0</v>
      </c>
      <c r="BI337" s="226">
        <v>0</v>
      </c>
      <c r="BJ337" s="226">
        <v>0</v>
      </c>
      <c r="BK337" s="228">
        <v>57120</v>
      </c>
    </row>
    <row r="338" spans="1:63" s="223" customFormat="1" ht="18.75" customHeight="1">
      <c r="A338" s="306" t="s">
        <v>61</v>
      </c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  <c r="AA338" s="306"/>
      <c r="AB338" s="306"/>
      <c r="AC338" s="306"/>
      <c r="AD338" s="306"/>
      <c r="AE338" s="306"/>
      <c r="AF338" s="306"/>
      <c r="AG338" s="306"/>
      <c r="AH338" s="306"/>
      <c r="AI338" s="306"/>
      <c r="AJ338" s="306"/>
      <c r="AK338" s="306"/>
      <c r="AL338" s="306"/>
      <c r="AM338" s="306"/>
      <c r="AN338" s="306"/>
      <c r="AO338" s="306"/>
      <c r="AP338" s="224"/>
      <c r="AQ338" s="307" t="s">
        <v>59</v>
      </c>
      <c r="AR338" s="307"/>
      <c r="AS338" s="307"/>
      <c r="AT338" s="307"/>
      <c r="AU338" s="307"/>
      <c r="AV338" s="307"/>
      <c r="AW338" s="307"/>
      <c r="AX338" s="307"/>
      <c r="AY338" s="307"/>
      <c r="AZ338" s="307"/>
      <c r="BA338" s="307"/>
      <c r="BB338" s="307"/>
      <c r="BC338" s="225"/>
      <c r="BD338" s="225"/>
      <c r="BE338" s="225"/>
      <c r="BF338" s="225" t="s">
        <v>62</v>
      </c>
      <c r="BG338" s="259">
        <f t="shared" si="24"/>
        <v>0</v>
      </c>
      <c r="BH338" s="226">
        <v>0</v>
      </c>
      <c r="BI338" s="226">
        <v>0</v>
      </c>
      <c r="BJ338" s="226">
        <v>0</v>
      </c>
      <c r="BK338" s="228">
        <v>0</v>
      </c>
    </row>
    <row r="339" spans="1:63" s="223" customFormat="1" ht="18.75" customHeight="1">
      <c r="A339" s="306" t="s">
        <v>63</v>
      </c>
      <c r="B339" s="306"/>
      <c r="C339" s="306"/>
      <c r="D339" s="306"/>
      <c r="E339" s="306"/>
      <c r="F339" s="306"/>
      <c r="G339" s="306"/>
      <c r="H339" s="306"/>
      <c r="I339" s="306"/>
      <c r="J339" s="306"/>
      <c r="K339" s="306"/>
      <c r="L339" s="306"/>
      <c r="M339" s="306"/>
      <c r="N339" s="306"/>
      <c r="O339" s="306"/>
      <c r="P339" s="306"/>
      <c r="Q339" s="306"/>
      <c r="R339" s="306"/>
      <c r="S339" s="306"/>
      <c r="T339" s="306"/>
      <c r="U339" s="306"/>
      <c r="V339" s="306"/>
      <c r="W339" s="306"/>
      <c r="X339" s="306"/>
      <c r="Y339" s="306"/>
      <c r="Z339" s="306"/>
      <c r="AA339" s="306"/>
      <c r="AB339" s="306"/>
      <c r="AC339" s="306"/>
      <c r="AD339" s="306"/>
      <c r="AE339" s="306"/>
      <c r="AF339" s="306"/>
      <c r="AG339" s="306"/>
      <c r="AH339" s="306"/>
      <c r="AI339" s="306"/>
      <c r="AJ339" s="306"/>
      <c r="AK339" s="306"/>
      <c r="AL339" s="306"/>
      <c r="AM339" s="306"/>
      <c r="AN339" s="306"/>
      <c r="AO339" s="306"/>
      <c r="AP339" s="224"/>
      <c r="AQ339" s="307" t="s">
        <v>59</v>
      </c>
      <c r="AR339" s="307"/>
      <c r="AS339" s="307"/>
      <c r="AT339" s="307"/>
      <c r="AU339" s="307"/>
      <c r="AV339" s="307"/>
      <c r="AW339" s="307"/>
      <c r="AX339" s="307"/>
      <c r="AY339" s="307"/>
      <c r="AZ339" s="307"/>
      <c r="BA339" s="307"/>
      <c r="BB339" s="307"/>
      <c r="BC339" s="225"/>
      <c r="BD339" s="225"/>
      <c r="BE339" s="225"/>
      <c r="BF339" s="225" t="s">
        <v>64</v>
      </c>
      <c r="BG339" s="259">
        <f t="shared" si="24"/>
        <v>0</v>
      </c>
      <c r="BH339" s="251">
        <f>BH340+BH341+BH342+BH343+BH344</f>
        <v>0</v>
      </c>
      <c r="BI339" s="251">
        <f>BI340+BI341+BI342+BI343+BI344</f>
        <v>0</v>
      </c>
      <c r="BJ339" s="251">
        <f>BJ340+BJ341+BJ342+BJ343+BJ344</f>
        <v>0</v>
      </c>
      <c r="BK339" s="251">
        <f>BK340+BK341+BK342+BK343+BK344</f>
        <v>0</v>
      </c>
    </row>
    <row r="340" spans="1:63" s="223" customFormat="1" ht="34.5" customHeight="1">
      <c r="A340" s="306" t="s">
        <v>65</v>
      </c>
      <c r="B340" s="306"/>
      <c r="C340" s="306"/>
      <c r="D340" s="306"/>
      <c r="E340" s="306"/>
      <c r="F340" s="306"/>
      <c r="G340" s="306"/>
      <c r="H340" s="306"/>
      <c r="I340" s="306"/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306"/>
      <c r="AA340" s="306"/>
      <c r="AB340" s="306"/>
      <c r="AC340" s="306"/>
      <c r="AD340" s="306"/>
      <c r="AE340" s="306"/>
      <c r="AF340" s="306"/>
      <c r="AG340" s="306"/>
      <c r="AH340" s="306"/>
      <c r="AI340" s="306"/>
      <c r="AJ340" s="306"/>
      <c r="AK340" s="306"/>
      <c r="AL340" s="306"/>
      <c r="AM340" s="306"/>
      <c r="AN340" s="306"/>
      <c r="AO340" s="306"/>
      <c r="AP340" s="224"/>
      <c r="AQ340" s="307" t="s">
        <v>59</v>
      </c>
      <c r="AR340" s="307"/>
      <c r="AS340" s="307"/>
      <c r="AT340" s="307"/>
      <c r="AU340" s="307"/>
      <c r="AV340" s="307"/>
      <c r="AW340" s="307"/>
      <c r="AX340" s="307"/>
      <c r="AY340" s="307"/>
      <c r="AZ340" s="307"/>
      <c r="BA340" s="307"/>
      <c r="BB340" s="307"/>
      <c r="BC340" s="225"/>
      <c r="BD340" s="225"/>
      <c r="BE340" s="225"/>
      <c r="BF340" s="225" t="s">
        <v>66</v>
      </c>
      <c r="BG340" s="259">
        <f t="shared" si="24"/>
        <v>0</v>
      </c>
      <c r="BH340" s="226">
        <v>0</v>
      </c>
      <c r="BI340" s="226">
        <v>0</v>
      </c>
      <c r="BJ340" s="226">
        <v>0</v>
      </c>
      <c r="BK340" s="228">
        <v>0</v>
      </c>
    </row>
    <row r="341" spans="1:63" s="223" customFormat="1" ht="22.5" customHeight="1">
      <c r="A341" s="306" t="s">
        <v>67</v>
      </c>
      <c r="B341" s="306"/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  <c r="AA341" s="306"/>
      <c r="AB341" s="306"/>
      <c r="AC341" s="306"/>
      <c r="AD341" s="306"/>
      <c r="AE341" s="306"/>
      <c r="AF341" s="306"/>
      <c r="AG341" s="306"/>
      <c r="AH341" s="306"/>
      <c r="AI341" s="306"/>
      <c r="AJ341" s="306"/>
      <c r="AK341" s="306"/>
      <c r="AL341" s="306"/>
      <c r="AM341" s="306"/>
      <c r="AN341" s="306"/>
      <c r="AO341" s="306"/>
      <c r="AP341" s="224"/>
      <c r="AQ341" s="307" t="s">
        <v>59</v>
      </c>
      <c r="AR341" s="307"/>
      <c r="AS341" s="307"/>
      <c r="AT341" s="307"/>
      <c r="AU341" s="307"/>
      <c r="AV341" s="307"/>
      <c r="AW341" s="307"/>
      <c r="AX341" s="307"/>
      <c r="AY341" s="307"/>
      <c r="AZ341" s="307"/>
      <c r="BA341" s="307"/>
      <c r="BB341" s="307"/>
      <c r="BC341" s="225"/>
      <c r="BD341" s="225"/>
      <c r="BE341" s="225"/>
      <c r="BF341" s="225" t="s">
        <v>68</v>
      </c>
      <c r="BG341" s="259">
        <f t="shared" si="24"/>
        <v>0</v>
      </c>
      <c r="BH341" s="226">
        <v>0</v>
      </c>
      <c r="BI341" s="226">
        <v>0</v>
      </c>
      <c r="BJ341" s="226">
        <v>0</v>
      </c>
      <c r="BK341" s="228">
        <v>0</v>
      </c>
    </row>
    <row r="342" spans="1:63" s="223" customFormat="1" ht="40.5" customHeight="1">
      <c r="A342" s="306" t="s">
        <v>69</v>
      </c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  <c r="AA342" s="306"/>
      <c r="AB342" s="306"/>
      <c r="AC342" s="306"/>
      <c r="AD342" s="306"/>
      <c r="AE342" s="306"/>
      <c r="AF342" s="306"/>
      <c r="AG342" s="306"/>
      <c r="AH342" s="306"/>
      <c r="AI342" s="306"/>
      <c r="AJ342" s="306"/>
      <c r="AK342" s="306"/>
      <c r="AL342" s="306"/>
      <c r="AM342" s="306"/>
      <c r="AN342" s="306"/>
      <c r="AO342" s="306"/>
      <c r="AP342" s="224"/>
      <c r="AQ342" s="307" t="s">
        <v>59</v>
      </c>
      <c r="AR342" s="307"/>
      <c r="AS342" s="307"/>
      <c r="AT342" s="307"/>
      <c r="AU342" s="307"/>
      <c r="AV342" s="307"/>
      <c r="AW342" s="307"/>
      <c r="AX342" s="307"/>
      <c r="AY342" s="307"/>
      <c r="AZ342" s="307"/>
      <c r="BA342" s="307"/>
      <c r="BB342" s="307"/>
      <c r="BC342" s="225"/>
      <c r="BD342" s="225"/>
      <c r="BE342" s="225"/>
      <c r="BF342" s="225" t="s">
        <v>70</v>
      </c>
      <c r="BG342" s="259">
        <f t="shared" si="24"/>
        <v>0</v>
      </c>
      <c r="BH342" s="226">
        <v>0</v>
      </c>
      <c r="BI342" s="226">
        <v>0</v>
      </c>
      <c r="BJ342" s="226">
        <v>0</v>
      </c>
      <c r="BK342" s="228">
        <v>0</v>
      </c>
    </row>
    <row r="343" spans="1:63" s="223" customFormat="1" ht="38.25" customHeight="1">
      <c r="A343" s="306" t="s">
        <v>71</v>
      </c>
      <c r="B343" s="306"/>
      <c r="C343" s="306"/>
      <c r="D343" s="306"/>
      <c r="E343" s="306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  <c r="AA343" s="306"/>
      <c r="AB343" s="306"/>
      <c r="AC343" s="306"/>
      <c r="AD343" s="306"/>
      <c r="AE343" s="306"/>
      <c r="AF343" s="306"/>
      <c r="AG343" s="306"/>
      <c r="AH343" s="306"/>
      <c r="AI343" s="306"/>
      <c r="AJ343" s="306"/>
      <c r="AK343" s="306"/>
      <c r="AL343" s="306"/>
      <c r="AM343" s="306"/>
      <c r="AN343" s="306"/>
      <c r="AO343" s="306"/>
      <c r="AP343" s="224"/>
      <c r="AQ343" s="307" t="s">
        <v>59</v>
      </c>
      <c r="AR343" s="307"/>
      <c r="AS343" s="307"/>
      <c r="AT343" s="307"/>
      <c r="AU343" s="307"/>
      <c r="AV343" s="307"/>
      <c r="AW343" s="307"/>
      <c r="AX343" s="307"/>
      <c r="AY343" s="307"/>
      <c r="AZ343" s="307"/>
      <c r="BA343" s="307"/>
      <c r="BB343" s="307"/>
      <c r="BC343" s="225"/>
      <c r="BD343" s="225"/>
      <c r="BE343" s="225"/>
      <c r="BF343" s="225" t="s">
        <v>72</v>
      </c>
      <c r="BG343" s="259">
        <f t="shared" si="24"/>
        <v>0</v>
      </c>
      <c r="BH343" s="226">
        <v>0</v>
      </c>
      <c r="BI343" s="226">
        <v>0</v>
      </c>
      <c r="BJ343" s="226">
        <v>0</v>
      </c>
      <c r="BK343" s="228">
        <v>0</v>
      </c>
    </row>
    <row r="344" spans="1:63" s="223" customFormat="1" ht="23.25" customHeight="1">
      <c r="A344" s="306" t="s">
        <v>73</v>
      </c>
      <c r="B344" s="306"/>
      <c r="C344" s="306"/>
      <c r="D344" s="306"/>
      <c r="E344" s="306"/>
      <c r="F344" s="306"/>
      <c r="G344" s="306"/>
      <c r="H344" s="306"/>
      <c r="I344" s="306"/>
      <c r="J344" s="306"/>
      <c r="K344" s="306"/>
      <c r="L344" s="306"/>
      <c r="M344" s="306"/>
      <c r="N344" s="306"/>
      <c r="O344" s="306"/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306"/>
      <c r="AA344" s="306"/>
      <c r="AB344" s="306"/>
      <c r="AC344" s="306"/>
      <c r="AD344" s="306"/>
      <c r="AE344" s="306"/>
      <c r="AF344" s="306"/>
      <c r="AG344" s="306"/>
      <c r="AH344" s="306"/>
      <c r="AI344" s="306"/>
      <c r="AJ344" s="306"/>
      <c r="AK344" s="306"/>
      <c r="AL344" s="306"/>
      <c r="AM344" s="306"/>
      <c r="AN344" s="306"/>
      <c r="AO344" s="306"/>
      <c r="AP344" s="224"/>
      <c r="AQ344" s="307" t="s">
        <v>59</v>
      </c>
      <c r="AR344" s="307"/>
      <c r="AS344" s="307"/>
      <c r="AT344" s="307"/>
      <c r="AU344" s="307"/>
      <c r="AV344" s="307"/>
      <c r="AW344" s="307"/>
      <c r="AX344" s="307"/>
      <c r="AY344" s="307"/>
      <c r="AZ344" s="307"/>
      <c r="BA344" s="307"/>
      <c r="BB344" s="307"/>
      <c r="BC344" s="225"/>
      <c r="BD344" s="225"/>
      <c r="BE344" s="225"/>
      <c r="BF344" s="225" t="s">
        <v>74</v>
      </c>
      <c r="BG344" s="259">
        <f t="shared" si="24"/>
        <v>0</v>
      </c>
      <c r="BH344" s="226">
        <v>0</v>
      </c>
      <c r="BI344" s="226">
        <v>0</v>
      </c>
      <c r="BJ344" s="226">
        <v>0</v>
      </c>
      <c r="BK344" s="228">
        <v>0</v>
      </c>
    </row>
    <row r="345" spans="1:63" s="223" customFormat="1" ht="67.5" customHeight="1">
      <c r="A345" s="306" t="s">
        <v>75</v>
      </c>
      <c r="B345" s="306"/>
      <c r="C345" s="306"/>
      <c r="D345" s="306"/>
      <c r="E345" s="306"/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306"/>
      <c r="AA345" s="306"/>
      <c r="AB345" s="306"/>
      <c r="AC345" s="306"/>
      <c r="AD345" s="306"/>
      <c r="AE345" s="306"/>
      <c r="AF345" s="306"/>
      <c r="AG345" s="306"/>
      <c r="AH345" s="306"/>
      <c r="AI345" s="306"/>
      <c r="AJ345" s="306"/>
      <c r="AK345" s="306"/>
      <c r="AL345" s="306"/>
      <c r="AM345" s="306"/>
      <c r="AN345" s="306"/>
      <c r="AO345" s="306"/>
      <c r="AP345" s="224"/>
      <c r="AQ345" s="307" t="s">
        <v>59</v>
      </c>
      <c r="AR345" s="307"/>
      <c r="AS345" s="307"/>
      <c r="AT345" s="307"/>
      <c r="AU345" s="307"/>
      <c r="AV345" s="307"/>
      <c r="AW345" s="307"/>
      <c r="AX345" s="307"/>
      <c r="AY345" s="307"/>
      <c r="AZ345" s="307"/>
      <c r="BA345" s="307"/>
      <c r="BB345" s="307"/>
      <c r="BC345" s="225"/>
      <c r="BD345" s="225"/>
      <c r="BE345" s="225"/>
      <c r="BF345" s="225" t="s">
        <v>76</v>
      </c>
      <c r="BG345" s="259">
        <f t="shared" si="24"/>
        <v>0</v>
      </c>
      <c r="BH345" s="226">
        <v>0</v>
      </c>
      <c r="BI345" s="226">
        <v>0</v>
      </c>
      <c r="BJ345" s="226">
        <v>0</v>
      </c>
      <c r="BK345" s="228">
        <v>0</v>
      </c>
    </row>
    <row r="346" spans="1:63" s="223" customFormat="1" ht="38.25" customHeight="1">
      <c r="A346" s="306" t="s">
        <v>77</v>
      </c>
      <c r="B346" s="306"/>
      <c r="C346" s="306"/>
      <c r="D346" s="306"/>
      <c r="E346" s="306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  <c r="AA346" s="306"/>
      <c r="AB346" s="306"/>
      <c r="AC346" s="306"/>
      <c r="AD346" s="306"/>
      <c r="AE346" s="306"/>
      <c r="AF346" s="306"/>
      <c r="AG346" s="306"/>
      <c r="AH346" s="306"/>
      <c r="AI346" s="306"/>
      <c r="AJ346" s="306"/>
      <c r="AK346" s="306"/>
      <c r="AL346" s="306"/>
      <c r="AM346" s="306"/>
      <c r="AN346" s="306"/>
      <c r="AO346" s="306"/>
      <c r="AP346" s="224"/>
      <c r="AQ346" s="307" t="s">
        <v>59</v>
      </c>
      <c r="AR346" s="307"/>
      <c r="AS346" s="307"/>
      <c r="AT346" s="307"/>
      <c r="AU346" s="307"/>
      <c r="AV346" s="307"/>
      <c r="AW346" s="307"/>
      <c r="AX346" s="307"/>
      <c r="AY346" s="307"/>
      <c r="AZ346" s="307"/>
      <c r="BA346" s="307"/>
      <c r="BB346" s="307"/>
      <c r="BC346" s="225"/>
      <c r="BD346" s="225"/>
      <c r="BE346" s="225"/>
      <c r="BF346" s="225" t="s">
        <v>78</v>
      </c>
      <c r="BG346" s="259">
        <f t="shared" si="24"/>
        <v>538641.6</v>
      </c>
      <c r="BH346" s="226">
        <v>0</v>
      </c>
      <c r="BI346" s="226">
        <v>0</v>
      </c>
      <c r="BJ346" s="226">
        <v>0</v>
      </c>
      <c r="BK346" s="228">
        <v>538641.6</v>
      </c>
    </row>
    <row r="347" spans="1:63" s="223" customFormat="1" ht="24.75" customHeight="1">
      <c r="A347" s="306" t="s">
        <v>79</v>
      </c>
      <c r="B347" s="306"/>
      <c r="C347" s="306"/>
      <c r="D347" s="306"/>
      <c r="E347" s="306"/>
      <c r="F347" s="306"/>
      <c r="G347" s="306"/>
      <c r="H347" s="306"/>
      <c r="I347" s="306"/>
      <c r="J347" s="306"/>
      <c r="K347" s="306"/>
      <c r="L347" s="306"/>
      <c r="M347" s="306"/>
      <c r="N347" s="306"/>
      <c r="O347" s="306"/>
      <c r="P347" s="306"/>
      <c r="Q347" s="306"/>
      <c r="R347" s="306"/>
      <c r="S347" s="306"/>
      <c r="T347" s="306"/>
      <c r="U347" s="306"/>
      <c r="V347" s="306"/>
      <c r="W347" s="306"/>
      <c r="X347" s="306"/>
      <c r="Y347" s="306"/>
      <c r="Z347" s="306"/>
      <c r="AA347" s="306"/>
      <c r="AB347" s="306"/>
      <c r="AC347" s="306"/>
      <c r="AD347" s="306"/>
      <c r="AE347" s="306"/>
      <c r="AF347" s="306"/>
      <c r="AG347" s="306"/>
      <c r="AH347" s="306"/>
      <c r="AI347" s="306"/>
      <c r="AJ347" s="306"/>
      <c r="AK347" s="306"/>
      <c r="AL347" s="306"/>
      <c r="AM347" s="306"/>
      <c r="AN347" s="306"/>
      <c r="AO347" s="306"/>
      <c r="AP347" s="224"/>
      <c r="AQ347" s="307" t="s">
        <v>59</v>
      </c>
      <c r="AR347" s="307"/>
      <c r="AS347" s="307"/>
      <c r="AT347" s="307"/>
      <c r="AU347" s="307"/>
      <c r="AV347" s="307"/>
      <c r="AW347" s="307"/>
      <c r="AX347" s="307"/>
      <c r="AY347" s="307"/>
      <c r="AZ347" s="307"/>
      <c r="BA347" s="307"/>
      <c r="BB347" s="307"/>
      <c r="BC347" s="225"/>
      <c r="BD347" s="225"/>
      <c r="BE347" s="225"/>
      <c r="BF347" s="225" t="s">
        <v>80</v>
      </c>
      <c r="BG347" s="259">
        <f t="shared" si="24"/>
        <v>435200</v>
      </c>
      <c r="BH347" s="226">
        <v>0</v>
      </c>
      <c r="BI347" s="226">
        <v>0</v>
      </c>
      <c r="BJ347" s="226">
        <v>0</v>
      </c>
      <c r="BK347" s="228">
        <v>435200</v>
      </c>
    </row>
    <row r="348" spans="1:63" s="223" customFormat="1" ht="24.75" customHeight="1">
      <c r="A348" s="306" t="s">
        <v>81</v>
      </c>
      <c r="B348" s="306"/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6"/>
      <c r="Q348" s="306"/>
      <c r="R348" s="306"/>
      <c r="S348" s="306"/>
      <c r="T348" s="306"/>
      <c r="U348" s="306"/>
      <c r="V348" s="306"/>
      <c r="W348" s="306"/>
      <c r="X348" s="306"/>
      <c r="Y348" s="306"/>
      <c r="Z348" s="306"/>
      <c r="AA348" s="306"/>
      <c r="AB348" s="306"/>
      <c r="AC348" s="306"/>
      <c r="AD348" s="306"/>
      <c r="AE348" s="306"/>
      <c r="AF348" s="306"/>
      <c r="AG348" s="306"/>
      <c r="AH348" s="306"/>
      <c r="AI348" s="306"/>
      <c r="AJ348" s="306"/>
      <c r="AK348" s="306"/>
      <c r="AL348" s="306"/>
      <c r="AM348" s="306"/>
      <c r="AN348" s="306"/>
      <c r="AO348" s="306"/>
      <c r="AP348" s="224"/>
      <c r="AQ348" s="307" t="s">
        <v>59</v>
      </c>
      <c r="AR348" s="307"/>
      <c r="AS348" s="307"/>
      <c r="AT348" s="307"/>
      <c r="AU348" s="307"/>
      <c r="AV348" s="307"/>
      <c r="AW348" s="307"/>
      <c r="AX348" s="307"/>
      <c r="AY348" s="307"/>
      <c r="AZ348" s="307"/>
      <c r="BA348" s="307"/>
      <c r="BB348" s="307"/>
      <c r="BC348" s="225"/>
      <c r="BD348" s="225"/>
      <c r="BE348" s="225"/>
      <c r="BF348" s="225" t="s">
        <v>82</v>
      </c>
      <c r="BG348" s="259">
        <f t="shared" si="24"/>
        <v>0</v>
      </c>
      <c r="BH348" s="226">
        <v>0</v>
      </c>
      <c r="BI348" s="226">
        <v>0</v>
      </c>
      <c r="BJ348" s="226">
        <v>0</v>
      </c>
      <c r="BK348" s="228">
        <v>0</v>
      </c>
    </row>
    <row r="349" spans="1:63" s="223" customFormat="1" ht="36" customHeight="1">
      <c r="A349" s="306" t="s">
        <v>83</v>
      </c>
      <c r="B349" s="306"/>
      <c r="C349" s="306"/>
      <c r="D349" s="306"/>
      <c r="E349" s="306"/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306"/>
      <c r="AA349" s="306"/>
      <c r="AB349" s="306"/>
      <c r="AC349" s="306"/>
      <c r="AD349" s="306"/>
      <c r="AE349" s="306"/>
      <c r="AF349" s="306"/>
      <c r="AG349" s="306"/>
      <c r="AH349" s="306"/>
      <c r="AI349" s="306"/>
      <c r="AJ349" s="306"/>
      <c r="AK349" s="306"/>
      <c r="AL349" s="306"/>
      <c r="AM349" s="306"/>
      <c r="AN349" s="306"/>
      <c r="AO349" s="306"/>
      <c r="AP349" s="224"/>
      <c r="AQ349" s="307" t="s">
        <v>59</v>
      </c>
      <c r="AR349" s="307"/>
      <c r="AS349" s="307"/>
      <c r="AT349" s="307"/>
      <c r="AU349" s="307"/>
      <c r="AV349" s="307"/>
      <c r="AW349" s="307"/>
      <c r="AX349" s="307"/>
      <c r="AY349" s="307"/>
      <c r="AZ349" s="307"/>
      <c r="BA349" s="307"/>
      <c r="BB349" s="307"/>
      <c r="BC349" s="225"/>
      <c r="BD349" s="225"/>
      <c r="BE349" s="225"/>
      <c r="BF349" s="225" t="s">
        <v>84</v>
      </c>
      <c r="BG349" s="259">
        <f t="shared" si="24"/>
        <v>0</v>
      </c>
      <c r="BH349" s="226">
        <v>0</v>
      </c>
      <c r="BI349" s="226">
        <v>0</v>
      </c>
      <c r="BJ349" s="226">
        <v>0</v>
      </c>
      <c r="BK349" s="228">
        <v>0</v>
      </c>
    </row>
    <row r="350" spans="1:63" s="223" customFormat="1" ht="67.5" customHeight="1">
      <c r="A350" s="306" t="s">
        <v>85</v>
      </c>
      <c r="B350" s="306"/>
      <c r="C350" s="306"/>
      <c r="D350" s="306"/>
      <c r="E350" s="306"/>
      <c r="F350" s="306"/>
      <c r="G350" s="306"/>
      <c r="H350" s="306"/>
      <c r="I350" s="306"/>
      <c r="J350" s="306"/>
      <c r="K350" s="306"/>
      <c r="L350" s="306"/>
      <c r="M350" s="306"/>
      <c r="N350" s="306"/>
      <c r="O350" s="306"/>
      <c r="P350" s="306"/>
      <c r="Q350" s="306"/>
      <c r="R350" s="306"/>
      <c r="S350" s="306"/>
      <c r="T350" s="306"/>
      <c r="U350" s="306"/>
      <c r="V350" s="306"/>
      <c r="W350" s="306"/>
      <c r="X350" s="306"/>
      <c r="Y350" s="306"/>
      <c r="Z350" s="306"/>
      <c r="AA350" s="306"/>
      <c r="AB350" s="306"/>
      <c r="AC350" s="306"/>
      <c r="AD350" s="306"/>
      <c r="AE350" s="306"/>
      <c r="AF350" s="306"/>
      <c r="AG350" s="306"/>
      <c r="AH350" s="306"/>
      <c r="AI350" s="306"/>
      <c r="AJ350" s="306"/>
      <c r="AK350" s="306"/>
      <c r="AL350" s="306"/>
      <c r="AM350" s="306"/>
      <c r="AN350" s="306"/>
      <c r="AO350" s="306"/>
      <c r="AP350" s="224"/>
      <c r="AQ350" s="307" t="s">
        <v>59</v>
      </c>
      <c r="AR350" s="307"/>
      <c r="AS350" s="307"/>
      <c r="AT350" s="307"/>
      <c r="AU350" s="307"/>
      <c r="AV350" s="307"/>
      <c r="AW350" s="307"/>
      <c r="AX350" s="307"/>
      <c r="AY350" s="307"/>
      <c r="AZ350" s="307"/>
      <c r="BA350" s="307"/>
      <c r="BB350" s="307"/>
      <c r="BC350" s="225"/>
      <c r="BD350" s="225"/>
      <c r="BE350" s="225"/>
      <c r="BF350" s="225" t="s">
        <v>86</v>
      </c>
      <c r="BG350" s="259">
        <f t="shared" si="24"/>
        <v>0</v>
      </c>
      <c r="BH350" s="226">
        <v>0</v>
      </c>
      <c r="BI350" s="226">
        <v>0</v>
      </c>
      <c r="BJ350" s="226">
        <v>0</v>
      </c>
      <c r="BK350" s="252">
        <v>0</v>
      </c>
    </row>
    <row r="351" spans="1:63" s="223" customFormat="1" ht="22.5" customHeight="1">
      <c r="A351" s="312" t="s">
        <v>87</v>
      </c>
      <c r="B351" s="312"/>
      <c r="C351" s="312"/>
      <c r="D351" s="312"/>
      <c r="E351" s="312"/>
      <c r="F351" s="312"/>
      <c r="G351" s="312"/>
      <c r="H351" s="312"/>
      <c r="I351" s="312"/>
      <c r="J351" s="312"/>
      <c r="K351" s="312"/>
      <c r="L351" s="312"/>
      <c r="M351" s="312"/>
      <c r="N351" s="312"/>
      <c r="O351" s="312"/>
      <c r="P351" s="312"/>
      <c r="Q351" s="312"/>
      <c r="R351" s="312"/>
      <c r="S351" s="312"/>
      <c r="T351" s="312"/>
      <c r="U351" s="312"/>
      <c r="V351" s="312"/>
      <c r="W351" s="312"/>
      <c r="X351" s="312"/>
      <c r="Y351" s="312"/>
      <c r="Z351" s="312"/>
      <c r="AA351" s="312"/>
      <c r="AB351" s="312"/>
      <c r="AC351" s="312"/>
      <c r="AD351" s="312"/>
      <c r="AE351" s="312"/>
      <c r="AF351" s="312"/>
      <c r="AG351" s="312"/>
      <c r="AH351" s="312"/>
      <c r="AI351" s="312"/>
      <c r="AJ351" s="312"/>
      <c r="AK351" s="312"/>
      <c r="AL351" s="312"/>
      <c r="AM351" s="312"/>
      <c r="AN351" s="312"/>
      <c r="AO351" s="312"/>
      <c r="AP351" s="233">
        <v>260</v>
      </c>
      <c r="AQ351" s="307"/>
      <c r="AR351" s="307"/>
      <c r="AS351" s="307"/>
      <c r="AT351" s="307"/>
      <c r="AU351" s="307"/>
      <c r="AV351" s="307"/>
      <c r="AW351" s="307"/>
      <c r="AX351" s="307"/>
      <c r="AY351" s="307"/>
      <c r="AZ351" s="307"/>
      <c r="BA351" s="307"/>
      <c r="BB351" s="307"/>
      <c r="BC351" s="307"/>
      <c r="BD351" s="307"/>
      <c r="BE351" s="307"/>
      <c r="BF351" s="225"/>
      <c r="BG351" s="259">
        <f>BG352+BG353+BG354</f>
        <v>0</v>
      </c>
      <c r="BH351" s="259">
        <f>BH352+BH353+BH354</f>
        <v>0</v>
      </c>
      <c r="BI351" s="259">
        <f>BI352+BI353+BI354</f>
        <v>0</v>
      </c>
      <c r="BJ351" s="259">
        <f>BJ352+BJ353+BJ354</f>
        <v>0</v>
      </c>
      <c r="BK351" s="259">
        <f>BK352+BK353+BK354</f>
        <v>0</v>
      </c>
    </row>
    <row r="352" spans="1:63" s="223" customFormat="1" ht="31.5" customHeight="1">
      <c r="A352" s="314" t="s">
        <v>88</v>
      </c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4"/>
      <c r="W352" s="314"/>
      <c r="X352" s="314"/>
      <c r="Y352" s="314"/>
      <c r="Z352" s="314"/>
      <c r="AA352" s="314"/>
      <c r="AB352" s="314"/>
      <c r="AC352" s="314"/>
      <c r="AD352" s="314"/>
      <c r="AE352" s="314"/>
      <c r="AF352" s="314"/>
      <c r="AG352" s="314"/>
      <c r="AH352" s="314"/>
      <c r="AI352" s="314"/>
      <c r="AJ352" s="314"/>
      <c r="AK352" s="314"/>
      <c r="AL352" s="314"/>
      <c r="AM352" s="314"/>
      <c r="AN352" s="314"/>
      <c r="AO352" s="314"/>
      <c r="AP352" s="224"/>
      <c r="AQ352" s="307"/>
      <c r="AR352" s="307"/>
      <c r="AS352" s="307"/>
      <c r="AT352" s="307"/>
      <c r="AU352" s="307"/>
      <c r="AV352" s="307"/>
      <c r="AW352" s="307"/>
      <c r="AX352" s="307"/>
      <c r="AY352" s="307"/>
      <c r="AZ352" s="307"/>
      <c r="BA352" s="307"/>
      <c r="BB352" s="307"/>
      <c r="BC352" s="307"/>
      <c r="BD352" s="307"/>
      <c r="BE352" s="307"/>
      <c r="BF352" s="225" t="s">
        <v>89</v>
      </c>
      <c r="BG352" s="259">
        <f>BH352+BI352+BJ352+BK352</f>
        <v>0</v>
      </c>
      <c r="BH352" s="226">
        <v>0</v>
      </c>
      <c r="BI352" s="226">
        <v>0</v>
      </c>
      <c r="BJ352" s="226">
        <v>0</v>
      </c>
      <c r="BK352" s="252">
        <v>0</v>
      </c>
    </row>
    <row r="353" spans="1:63" s="223" customFormat="1" ht="48" customHeight="1">
      <c r="A353" s="306" t="s">
        <v>90</v>
      </c>
      <c r="B353" s="306"/>
      <c r="C353" s="306"/>
      <c r="D353" s="306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  <c r="AA353" s="306"/>
      <c r="AB353" s="306"/>
      <c r="AC353" s="306"/>
      <c r="AD353" s="306"/>
      <c r="AE353" s="306"/>
      <c r="AF353" s="306"/>
      <c r="AG353" s="306"/>
      <c r="AH353" s="306"/>
      <c r="AI353" s="306"/>
      <c r="AJ353" s="306"/>
      <c r="AK353" s="306"/>
      <c r="AL353" s="306"/>
      <c r="AM353" s="306"/>
      <c r="AN353" s="306"/>
      <c r="AO353" s="306"/>
      <c r="AP353" s="224"/>
      <c r="AQ353" s="307"/>
      <c r="AR353" s="307"/>
      <c r="AS353" s="307"/>
      <c r="AT353" s="307"/>
      <c r="AU353" s="307"/>
      <c r="AV353" s="307"/>
      <c r="AW353" s="307"/>
      <c r="AX353" s="307"/>
      <c r="AY353" s="307"/>
      <c r="AZ353" s="307"/>
      <c r="BA353" s="307"/>
      <c r="BB353" s="307"/>
      <c r="BC353" s="225"/>
      <c r="BD353" s="225"/>
      <c r="BE353" s="225"/>
      <c r="BF353" s="225" t="s">
        <v>91</v>
      </c>
      <c r="BG353" s="259">
        <f>BH353+BI353+BJ353+BK353</f>
        <v>0</v>
      </c>
      <c r="BH353" s="226">
        <v>0</v>
      </c>
      <c r="BI353" s="226">
        <v>0</v>
      </c>
      <c r="BJ353" s="226">
        <v>0</v>
      </c>
      <c r="BK353" s="252">
        <v>0</v>
      </c>
    </row>
    <row r="354" spans="1:63" s="223" customFormat="1" ht="35.25" customHeight="1">
      <c r="A354" s="306" t="s">
        <v>92</v>
      </c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306"/>
      <c r="AA354" s="306"/>
      <c r="AB354" s="306"/>
      <c r="AC354" s="306"/>
      <c r="AD354" s="306"/>
      <c r="AE354" s="306"/>
      <c r="AF354" s="306"/>
      <c r="AG354" s="306"/>
      <c r="AH354" s="306"/>
      <c r="AI354" s="306"/>
      <c r="AJ354" s="306"/>
      <c r="AK354" s="306"/>
      <c r="AL354" s="306"/>
      <c r="AM354" s="306"/>
      <c r="AN354" s="306"/>
      <c r="AO354" s="306"/>
      <c r="AP354" s="224"/>
      <c r="AQ354" s="307"/>
      <c r="AR354" s="307"/>
      <c r="AS354" s="307"/>
      <c r="AT354" s="307"/>
      <c r="AU354" s="307"/>
      <c r="AV354" s="307"/>
      <c r="AW354" s="307"/>
      <c r="AX354" s="307"/>
      <c r="AY354" s="307"/>
      <c r="AZ354" s="307"/>
      <c r="BA354" s="307"/>
      <c r="BB354" s="307"/>
      <c r="BC354" s="225"/>
      <c r="BD354" s="225"/>
      <c r="BE354" s="225"/>
      <c r="BF354" s="225" t="s">
        <v>93</v>
      </c>
      <c r="BG354" s="259">
        <f>BH354+BI354+BJ354+BK354</f>
        <v>0</v>
      </c>
      <c r="BH354" s="226">
        <v>0</v>
      </c>
      <c r="BI354" s="226">
        <v>0</v>
      </c>
      <c r="BJ354" s="226">
        <v>0</v>
      </c>
      <c r="BK354" s="252">
        <v>0</v>
      </c>
    </row>
    <row r="355" spans="1:63" s="223" customFormat="1" ht="25.5" customHeight="1">
      <c r="A355" s="312" t="s">
        <v>94</v>
      </c>
      <c r="B355" s="312"/>
      <c r="C355" s="312"/>
      <c r="D355" s="312"/>
      <c r="E355" s="312"/>
      <c r="F355" s="312"/>
      <c r="G355" s="312"/>
      <c r="H355" s="312"/>
      <c r="I355" s="312"/>
      <c r="J355" s="312"/>
      <c r="K355" s="312"/>
      <c r="L355" s="312"/>
      <c r="M355" s="312"/>
      <c r="N355" s="312"/>
      <c r="O355" s="312"/>
      <c r="P355" s="312"/>
      <c r="Q355" s="312"/>
      <c r="R355" s="312"/>
      <c r="S355" s="312"/>
      <c r="T355" s="312"/>
      <c r="U355" s="312"/>
      <c r="V355" s="312"/>
      <c r="W355" s="312"/>
      <c r="X355" s="312"/>
      <c r="Y355" s="312"/>
      <c r="Z355" s="312"/>
      <c r="AA355" s="312"/>
      <c r="AB355" s="312"/>
      <c r="AC355" s="312"/>
      <c r="AD355" s="312"/>
      <c r="AE355" s="312"/>
      <c r="AF355" s="312"/>
      <c r="AG355" s="312"/>
      <c r="AH355" s="312"/>
      <c r="AI355" s="312"/>
      <c r="AJ355" s="312"/>
      <c r="AK355" s="312"/>
      <c r="AL355" s="312"/>
      <c r="AM355" s="312"/>
      <c r="AN355" s="312"/>
      <c r="AO355" s="312"/>
      <c r="AP355" s="233">
        <v>290</v>
      </c>
      <c r="AQ355" s="307"/>
      <c r="AR355" s="307"/>
      <c r="AS355" s="307"/>
      <c r="AT355" s="307"/>
      <c r="AU355" s="307"/>
      <c r="AV355" s="307"/>
      <c r="AW355" s="307"/>
      <c r="AX355" s="307"/>
      <c r="AY355" s="307"/>
      <c r="AZ355" s="307"/>
      <c r="BA355" s="307"/>
      <c r="BB355" s="307"/>
      <c r="BC355" s="307"/>
      <c r="BD355" s="307"/>
      <c r="BE355" s="307"/>
      <c r="BF355" s="225"/>
      <c r="BG355" s="259">
        <f>BG357+BG358+BG359+BG360+BG361+BG362+BG363+BG364</f>
        <v>0</v>
      </c>
      <c r="BH355" s="259">
        <f>BH357+BH358+BH359+BH360+BH361+BH362+BH363+BH364</f>
        <v>0</v>
      </c>
      <c r="BI355" s="259">
        <f>BI357+BI358+BI359+BI360+BI361+BI362+BI363+BI364</f>
        <v>0</v>
      </c>
      <c r="BJ355" s="259">
        <f>BJ357+BJ358+BJ359+BJ360+BJ361+BJ362+BJ363+BJ364</f>
        <v>0</v>
      </c>
      <c r="BK355" s="259">
        <f>BK357+BK358+BK359+BK360+BK361+BK362+BK363+BK364</f>
        <v>0</v>
      </c>
    </row>
    <row r="356" spans="1:63" s="223" customFormat="1" ht="18.75" customHeight="1">
      <c r="A356" s="306" t="s">
        <v>9</v>
      </c>
      <c r="B356" s="306"/>
      <c r="C356" s="306"/>
      <c r="D356" s="306"/>
      <c r="E356" s="306"/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  <c r="AA356" s="306"/>
      <c r="AB356" s="306"/>
      <c r="AC356" s="306"/>
      <c r="AD356" s="306"/>
      <c r="AE356" s="306"/>
      <c r="AF356" s="306"/>
      <c r="AG356" s="306"/>
      <c r="AH356" s="306"/>
      <c r="AI356" s="306"/>
      <c r="AJ356" s="306"/>
      <c r="AK356" s="306"/>
      <c r="AL356" s="306"/>
      <c r="AM356" s="306"/>
      <c r="AN356" s="306"/>
      <c r="AO356" s="306"/>
      <c r="AP356" s="224"/>
      <c r="AQ356" s="307"/>
      <c r="AR356" s="307"/>
      <c r="AS356" s="307"/>
      <c r="AT356" s="307"/>
      <c r="AU356" s="307"/>
      <c r="AV356" s="307"/>
      <c r="AW356" s="307"/>
      <c r="AX356" s="307"/>
      <c r="AY356" s="307"/>
      <c r="AZ356" s="307"/>
      <c r="BA356" s="307"/>
      <c r="BB356" s="307"/>
      <c r="BC356" s="307"/>
      <c r="BD356" s="307"/>
      <c r="BE356" s="307"/>
      <c r="BF356" s="225"/>
      <c r="BG356" s="259"/>
      <c r="BH356" s="226"/>
      <c r="BI356" s="226"/>
      <c r="BJ356" s="226"/>
      <c r="BK356" s="246"/>
    </row>
    <row r="357" spans="1:63" s="223" customFormat="1" ht="36.75" customHeight="1">
      <c r="A357" s="306" t="s">
        <v>95</v>
      </c>
      <c r="B357" s="306"/>
      <c r="C357" s="306"/>
      <c r="D357" s="306"/>
      <c r="E357" s="306"/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  <c r="AA357" s="306"/>
      <c r="AB357" s="306"/>
      <c r="AC357" s="306"/>
      <c r="AD357" s="306"/>
      <c r="AE357" s="306"/>
      <c r="AF357" s="306"/>
      <c r="AG357" s="306"/>
      <c r="AH357" s="306"/>
      <c r="AI357" s="306"/>
      <c r="AJ357" s="306"/>
      <c r="AK357" s="306"/>
      <c r="AL357" s="306"/>
      <c r="AM357" s="306"/>
      <c r="AN357" s="306"/>
      <c r="AO357" s="306"/>
      <c r="AP357" s="233"/>
      <c r="AQ357" s="313" t="s">
        <v>96</v>
      </c>
      <c r="AR357" s="313"/>
      <c r="AS357" s="313"/>
      <c r="AT357" s="313"/>
      <c r="AU357" s="313"/>
      <c r="AV357" s="313"/>
      <c r="AW357" s="313"/>
      <c r="AX357" s="313"/>
      <c r="AY357" s="313"/>
      <c r="AZ357" s="313"/>
      <c r="BA357" s="313"/>
      <c r="BB357" s="313"/>
      <c r="BC357" s="313"/>
      <c r="BD357" s="313"/>
      <c r="BE357" s="313"/>
      <c r="BF357" s="225" t="s">
        <v>97</v>
      </c>
      <c r="BG357" s="259">
        <f aca="true" t="shared" si="25" ref="BG357:BG364">BH357+BI357+BJ357+BK357</f>
        <v>0</v>
      </c>
      <c r="BH357" s="226">
        <v>0</v>
      </c>
      <c r="BI357" s="226">
        <v>0</v>
      </c>
      <c r="BJ357" s="253">
        <v>0</v>
      </c>
      <c r="BK357" s="253">
        <v>0</v>
      </c>
    </row>
    <row r="358" spans="1:63" s="223" customFormat="1" ht="23.25" customHeight="1">
      <c r="A358" s="306" t="s">
        <v>98</v>
      </c>
      <c r="B358" s="306"/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306"/>
      <c r="AA358" s="306"/>
      <c r="AB358" s="306"/>
      <c r="AC358" s="306"/>
      <c r="AD358" s="306"/>
      <c r="AE358" s="306"/>
      <c r="AF358" s="306"/>
      <c r="AG358" s="306"/>
      <c r="AH358" s="306"/>
      <c r="AI358" s="306"/>
      <c r="AJ358" s="306"/>
      <c r="AK358" s="306"/>
      <c r="AL358" s="306"/>
      <c r="AM358" s="306"/>
      <c r="AN358" s="306"/>
      <c r="AO358" s="306"/>
      <c r="AP358" s="233"/>
      <c r="AQ358" s="313" t="s">
        <v>96</v>
      </c>
      <c r="AR358" s="313"/>
      <c r="AS358" s="313"/>
      <c r="AT358" s="313"/>
      <c r="AU358" s="313"/>
      <c r="AV358" s="313"/>
      <c r="AW358" s="313"/>
      <c r="AX358" s="313"/>
      <c r="AY358" s="313"/>
      <c r="AZ358" s="313"/>
      <c r="BA358" s="313"/>
      <c r="BB358" s="313"/>
      <c r="BC358" s="313"/>
      <c r="BD358" s="313"/>
      <c r="BE358" s="313"/>
      <c r="BF358" s="225" t="s">
        <v>97</v>
      </c>
      <c r="BG358" s="259">
        <f t="shared" si="25"/>
        <v>0</v>
      </c>
      <c r="BH358" s="226">
        <v>0</v>
      </c>
      <c r="BI358" s="226">
        <v>0</v>
      </c>
      <c r="BJ358" s="253">
        <v>0</v>
      </c>
      <c r="BK358" s="253">
        <v>0</v>
      </c>
    </row>
    <row r="359" spans="1:63" s="223" customFormat="1" ht="51.75" customHeight="1">
      <c r="A359" s="306" t="s">
        <v>99</v>
      </c>
      <c r="B359" s="306"/>
      <c r="C359" s="306"/>
      <c r="D359" s="306"/>
      <c r="E359" s="306"/>
      <c r="F359" s="306"/>
      <c r="G359" s="306"/>
      <c r="H359" s="306"/>
      <c r="I359" s="306"/>
      <c r="J359" s="306"/>
      <c r="K359" s="306"/>
      <c r="L359" s="306"/>
      <c r="M359" s="306"/>
      <c r="N359" s="306"/>
      <c r="O359" s="306"/>
      <c r="P359" s="306"/>
      <c r="Q359" s="306"/>
      <c r="R359" s="306"/>
      <c r="S359" s="306"/>
      <c r="T359" s="306"/>
      <c r="U359" s="306"/>
      <c r="V359" s="306"/>
      <c r="W359" s="306"/>
      <c r="X359" s="306"/>
      <c r="Y359" s="306"/>
      <c r="Z359" s="306"/>
      <c r="AA359" s="306"/>
      <c r="AB359" s="306"/>
      <c r="AC359" s="306"/>
      <c r="AD359" s="306"/>
      <c r="AE359" s="306"/>
      <c r="AF359" s="306"/>
      <c r="AG359" s="306"/>
      <c r="AH359" s="306"/>
      <c r="AI359" s="306"/>
      <c r="AJ359" s="306"/>
      <c r="AK359" s="306"/>
      <c r="AL359" s="306"/>
      <c r="AM359" s="306"/>
      <c r="AN359" s="306"/>
      <c r="AO359" s="306"/>
      <c r="AP359" s="233"/>
      <c r="AQ359" s="313" t="s">
        <v>100</v>
      </c>
      <c r="AR359" s="313"/>
      <c r="AS359" s="313"/>
      <c r="AT359" s="313"/>
      <c r="AU359" s="313"/>
      <c r="AV359" s="313"/>
      <c r="AW359" s="313"/>
      <c r="AX359" s="313"/>
      <c r="AY359" s="313"/>
      <c r="AZ359" s="313"/>
      <c r="BA359" s="313"/>
      <c r="BB359" s="313"/>
      <c r="BC359" s="313"/>
      <c r="BD359" s="313"/>
      <c r="BE359" s="313"/>
      <c r="BF359" s="225" t="s">
        <v>97</v>
      </c>
      <c r="BG359" s="259">
        <f t="shared" si="25"/>
        <v>0</v>
      </c>
      <c r="BH359" s="226">
        <v>0</v>
      </c>
      <c r="BI359" s="226">
        <v>0</v>
      </c>
      <c r="BJ359" s="253">
        <v>0</v>
      </c>
      <c r="BK359" s="253">
        <v>0</v>
      </c>
    </row>
    <row r="360" spans="1:63" s="223" customFormat="1" ht="52.5" customHeight="1">
      <c r="A360" s="306" t="s">
        <v>101</v>
      </c>
      <c r="B360" s="306"/>
      <c r="C360" s="306"/>
      <c r="D360" s="306"/>
      <c r="E360" s="306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306"/>
      <c r="AA360" s="306"/>
      <c r="AB360" s="306"/>
      <c r="AC360" s="306"/>
      <c r="AD360" s="306"/>
      <c r="AE360" s="306"/>
      <c r="AF360" s="306"/>
      <c r="AG360" s="306"/>
      <c r="AH360" s="306"/>
      <c r="AI360" s="306"/>
      <c r="AJ360" s="306"/>
      <c r="AK360" s="306"/>
      <c r="AL360" s="306"/>
      <c r="AM360" s="306"/>
      <c r="AN360" s="306"/>
      <c r="AO360" s="306"/>
      <c r="AP360" s="233"/>
      <c r="AQ360" s="313" t="s">
        <v>100</v>
      </c>
      <c r="AR360" s="313"/>
      <c r="AS360" s="313"/>
      <c r="AT360" s="313"/>
      <c r="AU360" s="313"/>
      <c r="AV360" s="313"/>
      <c r="AW360" s="313"/>
      <c r="AX360" s="313"/>
      <c r="AY360" s="234"/>
      <c r="AZ360" s="234"/>
      <c r="BA360" s="234"/>
      <c r="BB360" s="234"/>
      <c r="BC360" s="234"/>
      <c r="BD360" s="234"/>
      <c r="BE360" s="234"/>
      <c r="BF360" s="225" t="s">
        <v>97</v>
      </c>
      <c r="BG360" s="259">
        <f t="shared" si="25"/>
        <v>0</v>
      </c>
      <c r="BH360" s="226">
        <v>0</v>
      </c>
      <c r="BI360" s="226">
        <v>0</v>
      </c>
      <c r="BJ360" s="253">
        <v>0</v>
      </c>
      <c r="BK360" s="253">
        <v>0</v>
      </c>
    </row>
    <row r="361" spans="1:63" s="223" customFormat="1" ht="69" customHeight="1">
      <c r="A361" s="306" t="s">
        <v>102</v>
      </c>
      <c r="B361" s="306"/>
      <c r="C361" s="306"/>
      <c r="D361" s="306"/>
      <c r="E361" s="306"/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  <c r="X361" s="306"/>
      <c r="Y361" s="306"/>
      <c r="Z361" s="306"/>
      <c r="AA361" s="306"/>
      <c r="AB361" s="306"/>
      <c r="AC361" s="306"/>
      <c r="AD361" s="306"/>
      <c r="AE361" s="306"/>
      <c r="AF361" s="306"/>
      <c r="AG361" s="306"/>
      <c r="AH361" s="306"/>
      <c r="AI361" s="306"/>
      <c r="AJ361" s="306"/>
      <c r="AK361" s="306"/>
      <c r="AL361" s="306"/>
      <c r="AM361" s="306"/>
      <c r="AN361" s="306"/>
      <c r="AO361" s="306"/>
      <c r="AP361" s="233"/>
      <c r="AQ361" s="313" t="s">
        <v>103</v>
      </c>
      <c r="AR361" s="313"/>
      <c r="AS361" s="313"/>
      <c r="AT361" s="313"/>
      <c r="AU361" s="313"/>
      <c r="AV361" s="313"/>
      <c r="AW361" s="313"/>
      <c r="AX361" s="313"/>
      <c r="AY361" s="313"/>
      <c r="AZ361" s="313"/>
      <c r="BA361" s="313"/>
      <c r="BB361" s="313"/>
      <c r="BC361" s="313"/>
      <c r="BD361" s="313"/>
      <c r="BE361" s="313"/>
      <c r="BF361" s="225" t="s">
        <v>97</v>
      </c>
      <c r="BG361" s="259">
        <f t="shared" si="25"/>
        <v>0</v>
      </c>
      <c r="BH361" s="226">
        <v>0</v>
      </c>
      <c r="BI361" s="226">
        <v>0</v>
      </c>
      <c r="BJ361" s="253">
        <v>0</v>
      </c>
      <c r="BK361" s="253">
        <v>0</v>
      </c>
    </row>
    <row r="362" spans="1:63" s="223" customFormat="1" ht="54.75" customHeight="1">
      <c r="A362" s="306" t="s">
        <v>104</v>
      </c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  <c r="X362" s="306"/>
      <c r="Y362" s="306"/>
      <c r="Z362" s="306"/>
      <c r="AA362" s="306"/>
      <c r="AB362" s="306"/>
      <c r="AC362" s="306"/>
      <c r="AD362" s="306"/>
      <c r="AE362" s="306"/>
      <c r="AF362" s="306"/>
      <c r="AG362" s="306"/>
      <c r="AH362" s="306"/>
      <c r="AI362" s="306"/>
      <c r="AJ362" s="306"/>
      <c r="AK362" s="306"/>
      <c r="AL362" s="306"/>
      <c r="AM362" s="306"/>
      <c r="AN362" s="306"/>
      <c r="AO362" s="306"/>
      <c r="AP362" s="224"/>
      <c r="AQ362" s="307"/>
      <c r="AR362" s="307"/>
      <c r="AS362" s="307"/>
      <c r="AT362" s="307"/>
      <c r="AU362" s="307"/>
      <c r="AV362" s="307"/>
      <c r="AW362" s="307"/>
      <c r="AX362" s="307"/>
      <c r="AY362" s="307"/>
      <c r="AZ362" s="307"/>
      <c r="BA362" s="307"/>
      <c r="BB362" s="307"/>
      <c r="BC362" s="307"/>
      <c r="BD362" s="307"/>
      <c r="BE362" s="307"/>
      <c r="BF362" s="225" t="s">
        <v>105</v>
      </c>
      <c r="BG362" s="259">
        <f t="shared" si="25"/>
        <v>0</v>
      </c>
      <c r="BH362" s="226">
        <v>0</v>
      </c>
      <c r="BI362" s="226">
        <v>0</v>
      </c>
      <c r="BJ362" s="253">
        <v>0</v>
      </c>
      <c r="BK362" s="253">
        <v>0</v>
      </c>
    </row>
    <row r="363" spans="1:63" s="223" customFormat="1" ht="65.25" customHeight="1">
      <c r="A363" s="306" t="s">
        <v>106</v>
      </c>
      <c r="B363" s="306"/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6"/>
      <c r="Q363" s="306"/>
      <c r="R363" s="306"/>
      <c r="S363" s="306"/>
      <c r="T363" s="306"/>
      <c r="U363" s="306"/>
      <c r="V363" s="306"/>
      <c r="W363" s="306"/>
      <c r="X363" s="306"/>
      <c r="Y363" s="306"/>
      <c r="Z363" s="306"/>
      <c r="AA363" s="306"/>
      <c r="AB363" s="306"/>
      <c r="AC363" s="306"/>
      <c r="AD363" s="306"/>
      <c r="AE363" s="306"/>
      <c r="AF363" s="306"/>
      <c r="AG363" s="306"/>
      <c r="AH363" s="306"/>
      <c r="AI363" s="306"/>
      <c r="AJ363" s="306"/>
      <c r="AK363" s="306"/>
      <c r="AL363" s="306"/>
      <c r="AM363" s="306"/>
      <c r="AN363" s="306"/>
      <c r="AO363" s="306"/>
      <c r="AP363" s="224"/>
      <c r="AQ363" s="307"/>
      <c r="AR363" s="307"/>
      <c r="AS363" s="307"/>
      <c r="AT363" s="307"/>
      <c r="AU363" s="307"/>
      <c r="AV363" s="307"/>
      <c r="AW363" s="307"/>
      <c r="AX363" s="307"/>
      <c r="AY363" s="307"/>
      <c r="AZ363" s="307"/>
      <c r="BA363" s="307"/>
      <c r="BB363" s="307"/>
      <c r="BC363" s="307"/>
      <c r="BD363" s="307"/>
      <c r="BE363" s="307"/>
      <c r="BF363" s="225" t="s">
        <v>107</v>
      </c>
      <c r="BG363" s="259">
        <f t="shared" si="25"/>
        <v>0</v>
      </c>
      <c r="BH363" s="226">
        <v>0</v>
      </c>
      <c r="BI363" s="226">
        <v>0</v>
      </c>
      <c r="BJ363" s="253">
        <v>0</v>
      </c>
      <c r="BK363" s="253">
        <v>0</v>
      </c>
    </row>
    <row r="364" spans="1:63" s="223" customFormat="1" ht="33.75" customHeight="1">
      <c r="A364" s="306" t="s">
        <v>108</v>
      </c>
      <c r="B364" s="306"/>
      <c r="C364" s="306"/>
      <c r="D364" s="306"/>
      <c r="E364" s="306"/>
      <c r="F364" s="306"/>
      <c r="G364" s="306"/>
      <c r="H364" s="306"/>
      <c r="I364" s="306"/>
      <c r="J364" s="306"/>
      <c r="K364" s="306"/>
      <c r="L364" s="306"/>
      <c r="M364" s="306"/>
      <c r="N364" s="306"/>
      <c r="O364" s="306"/>
      <c r="P364" s="306"/>
      <c r="Q364" s="306"/>
      <c r="R364" s="306"/>
      <c r="S364" s="306"/>
      <c r="T364" s="306"/>
      <c r="U364" s="306"/>
      <c r="V364" s="306"/>
      <c r="W364" s="306"/>
      <c r="X364" s="306"/>
      <c r="Y364" s="306"/>
      <c r="Z364" s="306"/>
      <c r="AA364" s="306"/>
      <c r="AB364" s="306"/>
      <c r="AC364" s="306"/>
      <c r="AD364" s="306"/>
      <c r="AE364" s="306"/>
      <c r="AF364" s="306"/>
      <c r="AG364" s="306"/>
      <c r="AH364" s="306"/>
      <c r="AI364" s="306"/>
      <c r="AJ364" s="306"/>
      <c r="AK364" s="306"/>
      <c r="AL364" s="306"/>
      <c r="AM364" s="306"/>
      <c r="AN364" s="306"/>
      <c r="AO364" s="306"/>
      <c r="AP364" s="224"/>
      <c r="AQ364" s="307"/>
      <c r="AR364" s="307"/>
      <c r="AS364" s="307"/>
      <c r="AT364" s="307"/>
      <c r="AU364" s="307"/>
      <c r="AV364" s="307"/>
      <c r="AW364" s="307"/>
      <c r="AX364" s="307"/>
      <c r="AY364" s="307"/>
      <c r="AZ364" s="307"/>
      <c r="BA364" s="307"/>
      <c r="BB364" s="307"/>
      <c r="BC364" s="307"/>
      <c r="BD364" s="307"/>
      <c r="BE364" s="307"/>
      <c r="BF364" s="225" t="s">
        <v>109</v>
      </c>
      <c r="BG364" s="259">
        <f t="shared" si="25"/>
        <v>0</v>
      </c>
      <c r="BH364" s="226">
        <v>0</v>
      </c>
      <c r="BI364" s="226">
        <v>0</v>
      </c>
      <c r="BJ364" s="253">
        <v>0</v>
      </c>
      <c r="BK364" s="253">
        <v>0</v>
      </c>
    </row>
    <row r="365" spans="1:63" s="223" customFormat="1" ht="42.75" customHeight="1">
      <c r="A365" s="312" t="s">
        <v>110</v>
      </c>
      <c r="B365" s="312"/>
      <c r="C365" s="312"/>
      <c r="D365" s="312"/>
      <c r="E365" s="312"/>
      <c r="F365" s="312"/>
      <c r="G365" s="312"/>
      <c r="H365" s="312"/>
      <c r="I365" s="312"/>
      <c r="J365" s="312"/>
      <c r="K365" s="312"/>
      <c r="L365" s="312"/>
      <c r="M365" s="312"/>
      <c r="N365" s="312"/>
      <c r="O365" s="312"/>
      <c r="P365" s="312"/>
      <c r="Q365" s="312"/>
      <c r="R365" s="312"/>
      <c r="S365" s="312"/>
      <c r="T365" s="312"/>
      <c r="U365" s="312"/>
      <c r="V365" s="312"/>
      <c r="W365" s="312"/>
      <c r="X365" s="312"/>
      <c r="Y365" s="312"/>
      <c r="Z365" s="312"/>
      <c r="AA365" s="312"/>
      <c r="AB365" s="312"/>
      <c r="AC365" s="312"/>
      <c r="AD365" s="312"/>
      <c r="AE365" s="312"/>
      <c r="AF365" s="312"/>
      <c r="AG365" s="312"/>
      <c r="AH365" s="312"/>
      <c r="AI365" s="312"/>
      <c r="AJ365" s="312"/>
      <c r="AK365" s="312"/>
      <c r="AL365" s="312"/>
      <c r="AM365" s="312"/>
      <c r="AN365" s="312"/>
      <c r="AO365" s="312"/>
      <c r="AP365" s="233">
        <v>300</v>
      </c>
      <c r="AQ365" s="313" t="s">
        <v>21</v>
      </c>
      <c r="AR365" s="313"/>
      <c r="AS365" s="313"/>
      <c r="AT365" s="313"/>
      <c r="AU365" s="313"/>
      <c r="AV365" s="313"/>
      <c r="AW365" s="313"/>
      <c r="AX365" s="313"/>
      <c r="AY365" s="313"/>
      <c r="AZ365" s="313"/>
      <c r="BA365" s="313"/>
      <c r="BB365" s="313"/>
      <c r="BC365" s="234"/>
      <c r="BD365" s="234"/>
      <c r="BE365" s="234"/>
      <c r="BF365" s="234" t="s">
        <v>21</v>
      </c>
      <c r="BG365" s="259">
        <f>BG368</f>
        <v>399552.08999999997</v>
      </c>
      <c r="BH365" s="259">
        <f>BH367+BH368</f>
        <v>0</v>
      </c>
      <c r="BI365" s="259">
        <f>BI367+BI368</f>
        <v>0</v>
      </c>
      <c r="BJ365" s="259">
        <f>BJ367+BJ368</f>
        <v>0</v>
      </c>
      <c r="BK365" s="259">
        <f>BK367+BK368</f>
        <v>823872.09</v>
      </c>
    </row>
    <row r="366" spans="1:63" s="223" customFormat="1" ht="18.75" customHeight="1">
      <c r="A366" s="306" t="s">
        <v>111</v>
      </c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  <c r="R366" s="306"/>
      <c r="S366" s="306"/>
      <c r="T366" s="306"/>
      <c r="U366" s="306"/>
      <c r="V366" s="306"/>
      <c r="W366" s="306"/>
      <c r="X366" s="306"/>
      <c r="Y366" s="306"/>
      <c r="Z366" s="306"/>
      <c r="AA366" s="306"/>
      <c r="AB366" s="306"/>
      <c r="AC366" s="306"/>
      <c r="AD366" s="306"/>
      <c r="AE366" s="306"/>
      <c r="AF366" s="306"/>
      <c r="AG366" s="306"/>
      <c r="AH366" s="306"/>
      <c r="AI366" s="306"/>
      <c r="AJ366" s="306"/>
      <c r="AK366" s="306"/>
      <c r="AL366" s="306"/>
      <c r="AM366" s="306"/>
      <c r="AN366" s="306"/>
      <c r="AO366" s="306"/>
      <c r="AP366" s="224"/>
      <c r="AQ366" s="307"/>
      <c r="AR366" s="307"/>
      <c r="AS366" s="307"/>
      <c r="AT366" s="307"/>
      <c r="AU366" s="307"/>
      <c r="AV366" s="307"/>
      <c r="AW366" s="307"/>
      <c r="AX366" s="307"/>
      <c r="AY366" s="307"/>
      <c r="AZ366" s="307"/>
      <c r="BA366" s="307"/>
      <c r="BB366" s="307"/>
      <c r="BC366" s="225"/>
      <c r="BD366" s="225"/>
      <c r="BE366" s="225"/>
      <c r="BF366" s="225"/>
      <c r="BG366" s="259"/>
      <c r="BH366" s="226"/>
      <c r="BI366" s="226"/>
      <c r="BJ366" s="226"/>
      <c r="BK366" s="228"/>
    </row>
    <row r="367" spans="1:63" s="223" customFormat="1" ht="33" customHeight="1">
      <c r="A367" s="306" t="s">
        <v>112</v>
      </c>
      <c r="B367" s="306"/>
      <c r="C367" s="306"/>
      <c r="D367" s="306"/>
      <c r="E367" s="306"/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306"/>
      <c r="AA367" s="306"/>
      <c r="AB367" s="306"/>
      <c r="AC367" s="306"/>
      <c r="AD367" s="306"/>
      <c r="AE367" s="306"/>
      <c r="AF367" s="306"/>
      <c r="AG367" s="306"/>
      <c r="AH367" s="306"/>
      <c r="AI367" s="306"/>
      <c r="AJ367" s="306"/>
      <c r="AK367" s="306"/>
      <c r="AL367" s="306"/>
      <c r="AM367" s="306"/>
      <c r="AN367" s="306"/>
      <c r="AO367" s="306"/>
      <c r="AP367" s="224"/>
      <c r="AQ367" s="307" t="s">
        <v>59</v>
      </c>
      <c r="AR367" s="307"/>
      <c r="AS367" s="307"/>
      <c r="AT367" s="307"/>
      <c r="AU367" s="307"/>
      <c r="AV367" s="307"/>
      <c r="AW367" s="307"/>
      <c r="AX367" s="307"/>
      <c r="AY367" s="307"/>
      <c r="AZ367" s="307"/>
      <c r="BA367" s="307"/>
      <c r="BB367" s="307"/>
      <c r="BC367" s="225"/>
      <c r="BD367" s="225"/>
      <c r="BE367" s="225"/>
      <c r="BF367" s="225" t="s">
        <v>113</v>
      </c>
      <c r="BG367" s="259">
        <f>BH367+BI367+BJ367+BK367</f>
        <v>424320</v>
      </c>
      <c r="BH367" s="226">
        <v>0</v>
      </c>
      <c r="BI367" s="226">
        <v>0</v>
      </c>
      <c r="BJ367" s="226">
        <v>0</v>
      </c>
      <c r="BK367" s="226">
        <v>424320</v>
      </c>
    </row>
    <row r="368" spans="1:63" s="223" customFormat="1" ht="32.25" customHeight="1">
      <c r="A368" s="306" t="s">
        <v>114</v>
      </c>
      <c r="B368" s="306"/>
      <c r="C368" s="306"/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306"/>
      <c r="AA368" s="306"/>
      <c r="AB368" s="306"/>
      <c r="AC368" s="306"/>
      <c r="AD368" s="306"/>
      <c r="AE368" s="306"/>
      <c r="AF368" s="306"/>
      <c r="AG368" s="306"/>
      <c r="AH368" s="306"/>
      <c r="AI368" s="306"/>
      <c r="AJ368" s="306"/>
      <c r="AK368" s="306"/>
      <c r="AL368" s="306"/>
      <c r="AM368" s="306"/>
      <c r="AN368" s="306"/>
      <c r="AO368" s="306"/>
      <c r="AP368" s="224"/>
      <c r="AQ368" s="307" t="s">
        <v>59</v>
      </c>
      <c r="AR368" s="307"/>
      <c r="AS368" s="307"/>
      <c r="AT368" s="307"/>
      <c r="AU368" s="307"/>
      <c r="AV368" s="307"/>
      <c r="AW368" s="307"/>
      <c r="AX368" s="307"/>
      <c r="AY368" s="307"/>
      <c r="AZ368" s="307"/>
      <c r="BA368" s="307"/>
      <c r="BB368" s="307"/>
      <c r="BC368" s="225"/>
      <c r="BD368" s="225"/>
      <c r="BE368" s="225"/>
      <c r="BF368" s="225" t="s">
        <v>115</v>
      </c>
      <c r="BG368" s="259">
        <f>BH368+BI368+BJ368+BK368</f>
        <v>399552.08999999997</v>
      </c>
      <c r="BH368" s="259">
        <f>BH369+BH370+BH371+BH372+BH373+BH374+BH375</f>
        <v>0</v>
      </c>
      <c r="BI368" s="259">
        <f>BI369+BI370+BI371+BI372+BI373+BI374+BI375</f>
        <v>0</v>
      </c>
      <c r="BJ368" s="259">
        <f>BJ369+BJ370+BJ371+BJ372+BJ373+BJ374+BJ375</f>
        <v>0</v>
      </c>
      <c r="BK368" s="259">
        <f>BK369+BK370+BK371+BK372+BK373+BK374+BK375</f>
        <v>399552.08999999997</v>
      </c>
    </row>
    <row r="369" spans="1:63" s="223" customFormat="1" ht="49.5" customHeight="1">
      <c r="A369" s="306" t="s">
        <v>116</v>
      </c>
      <c r="B369" s="306"/>
      <c r="C369" s="306"/>
      <c r="D369" s="306"/>
      <c r="E369" s="306"/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306"/>
      <c r="AA369" s="306"/>
      <c r="AB369" s="306"/>
      <c r="AC369" s="306"/>
      <c r="AD369" s="306"/>
      <c r="AE369" s="306"/>
      <c r="AF369" s="306"/>
      <c r="AG369" s="306"/>
      <c r="AH369" s="306"/>
      <c r="AI369" s="306"/>
      <c r="AJ369" s="306"/>
      <c r="AK369" s="306"/>
      <c r="AL369" s="306"/>
      <c r="AM369" s="306"/>
      <c r="AN369" s="306"/>
      <c r="AO369" s="306"/>
      <c r="AP369" s="224"/>
      <c r="AQ369" s="307" t="s">
        <v>59</v>
      </c>
      <c r="AR369" s="307"/>
      <c r="AS369" s="307"/>
      <c r="AT369" s="307"/>
      <c r="AU369" s="307"/>
      <c r="AV369" s="307"/>
      <c r="AW369" s="307"/>
      <c r="AX369" s="307"/>
      <c r="AY369" s="307"/>
      <c r="AZ369" s="307"/>
      <c r="BA369" s="307"/>
      <c r="BB369" s="307"/>
      <c r="BC369" s="225"/>
      <c r="BD369" s="225"/>
      <c r="BE369" s="225"/>
      <c r="BF369" s="225" t="s">
        <v>117</v>
      </c>
      <c r="BG369" s="259">
        <f>BH369+BI369+BJ369+BK369</f>
        <v>0</v>
      </c>
      <c r="BH369" s="226">
        <v>0</v>
      </c>
      <c r="BI369" s="226">
        <v>0</v>
      </c>
      <c r="BJ369" s="226">
        <v>0</v>
      </c>
      <c r="BK369" s="226">
        <v>0</v>
      </c>
    </row>
    <row r="370" spans="1:63" s="223" customFormat="1" ht="55.5" customHeight="1">
      <c r="A370" s="306" t="s">
        <v>118</v>
      </c>
      <c r="B370" s="306"/>
      <c r="C370" s="306"/>
      <c r="D370" s="306"/>
      <c r="E370" s="306"/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  <c r="R370" s="306"/>
      <c r="S370" s="306"/>
      <c r="T370" s="306"/>
      <c r="U370" s="306"/>
      <c r="V370" s="306"/>
      <c r="W370" s="306"/>
      <c r="X370" s="306"/>
      <c r="Y370" s="306"/>
      <c r="Z370" s="306"/>
      <c r="AA370" s="306"/>
      <c r="AB370" s="306"/>
      <c r="AC370" s="306"/>
      <c r="AD370" s="306"/>
      <c r="AE370" s="306"/>
      <c r="AF370" s="306"/>
      <c r="AG370" s="306"/>
      <c r="AH370" s="306"/>
      <c r="AI370" s="306"/>
      <c r="AJ370" s="306"/>
      <c r="AK370" s="306"/>
      <c r="AL370" s="306"/>
      <c r="AM370" s="306"/>
      <c r="AN370" s="306"/>
      <c r="AO370" s="306"/>
      <c r="AP370" s="224"/>
      <c r="AQ370" s="307" t="s">
        <v>59</v>
      </c>
      <c r="AR370" s="307"/>
      <c r="AS370" s="307"/>
      <c r="AT370" s="307"/>
      <c r="AU370" s="307"/>
      <c r="AV370" s="307"/>
      <c r="AW370" s="307"/>
      <c r="AX370" s="307"/>
      <c r="AY370" s="307"/>
      <c r="AZ370" s="307"/>
      <c r="BA370" s="307"/>
      <c r="BB370" s="307"/>
      <c r="BC370" s="225"/>
      <c r="BD370" s="225"/>
      <c r="BE370" s="225"/>
      <c r="BF370" s="225" t="s">
        <v>119</v>
      </c>
      <c r="BG370" s="259">
        <f aca="true" t="shared" si="26" ref="BG370:BG375">BH370+BI370+BJ370+BK370</f>
        <v>0</v>
      </c>
      <c r="BH370" s="226">
        <v>0</v>
      </c>
      <c r="BI370" s="226">
        <v>0</v>
      </c>
      <c r="BJ370" s="226">
        <v>0</v>
      </c>
      <c r="BK370" s="226">
        <v>0</v>
      </c>
    </row>
    <row r="371" spans="1:63" s="223" customFormat="1" ht="34.5" customHeight="1">
      <c r="A371" s="306" t="s">
        <v>120</v>
      </c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  <c r="R371" s="306"/>
      <c r="S371" s="306"/>
      <c r="T371" s="306"/>
      <c r="U371" s="306"/>
      <c r="V371" s="306"/>
      <c r="W371" s="306"/>
      <c r="X371" s="306"/>
      <c r="Y371" s="306"/>
      <c r="Z371" s="306"/>
      <c r="AA371" s="306"/>
      <c r="AB371" s="306"/>
      <c r="AC371" s="306"/>
      <c r="AD371" s="306"/>
      <c r="AE371" s="306"/>
      <c r="AF371" s="306"/>
      <c r="AG371" s="306"/>
      <c r="AH371" s="306"/>
      <c r="AI371" s="306"/>
      <c r="AJ371" s="306"/>
      <c r="AK371" s="306"/>
      <c r="AL371" s="306"/>
      <c r="AM371" s="306"/>
      <c r="AN371" s="306"/>
      <c r="AO371" s="306"/>
      <c r="AP371" s="224"/>
      <c r="AQ371" s="307" t="s">
        <v>59</v>
      </c>
      <c r="AR371" s="307"/>
      <c r="AS371" s="307"/>
      <c r="AT371" s="307"/>
      <c r="AU371" s="307"/>
      <c r="AV371" s="307"/>
      <c r="AW371" s="307"/>
      <c r="AX371" s="307"/>
      <c r="AY371" s="307"/>
      <c r="AZ371" s="307"/>
      <c r="BA371" s="307"/>
      <c r="BB371" s="307"/>
      <c r="BC371" s="225"/>
      <c r="BD371" s="225"/>
      <c r="BE371" s="225"/>
      <c r="BF371" s="225" t="s">
        <v>121</v>
      </c>
      <c r="BG371" s="259">
        <f t="shared" si="26"/>
        <v>8160</v>
      </c>
      <c r="BH371" s="226">
        <v>0</v>
      </c>
      <c r="BI371" s="226">
        <v>0</v>
      </c>
      <c r="BJ371" s="226">
        <v>0</v>
      </c>
      <c r="BK371" s="226">
        <v>8160</v>
      </c>
    </row>
    <row r="372" spans="1:63" s="223" customFormat="1" ht="35.25" customHeight="1">
      <c r="A372" s="306" t="s">
        <v>122</v>
      </c>
      <c r="B372" s="306"/>
      <c r="C372" s="306"/>
      <c r="D372" s="306"/>
      <c r="E372" s="306"/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  <c r="R372" s="306"/>
      <c r="S372" s="306"/>
      <c r="T372" s="306"/>
      <c r="U372" s="306"/>
      <c r="V372" s="306"/>
      <c r="W372" s="306"/>
      <c r="X372" s="306"/>
      <c r="Y372" s="306"/>
      <c r="Z372" s="306"/>
      <c r="AA372" s="306"/>
      <c r="AB372" s="306"/>
      <c r="AC372" s="306"/>
      <c r="AD372" s="306"/>
      <c r="AE372" s="306"/>
      <c r="AF372" s="306"/>
      <c r="AG372" s="306"/>
      <c r="AH372" s="306"/>
      <c r="AI372" s="306"/>
      <c r="AJ372" s="306"/>
      <c r="AK372" s="306"/>
      <c r="AL372" s="306"/>
      <c r="AM372" s="306"/>
      <c r="AN372" s="306"/>
      <c r="AO372" s="306"/>
      <c r="AP372" s="224"/>
      <c r="AQ372" s="307"/>
      <c r="AR372" s="307"/>
      <c r="AS372" s="307"/>
      <c r="AT372" s="307"/>
      <c r="AU372" s="307"/>
      <c r="AV372" s="307"/>
      <c r="AW372" s="307"/>
      <c r="AX372" s="307"/>
      <c r="AY372" s="307"/>
      <c r="AZ372" s="307"/>
      <c r="BA372" s="307"/>
      <c r="BB372" s="307"/>
      <c r="BC372" s="225"/>
      <c r="BD372" s="225"/>
      <c r="BE372" s="225"/>
      <c r="BF372" s="225" t="s">
        <v>123</v>
      </c>
      <c r="BG372" s="259">
        <f t="shared" si="26"/>
        <v>0</v>
      </c>
      <c r="BH372" s="226">
        <v>0</v>
      </c>
      <c r="BI372" s="226">
        <v>0</v>
      </c>
      <c r="BJ372" s="226">
        <v>0</v>
      </c>
      <c r="BK372" s="226">
        <v>0</v>
      </c>
    </row>
    <row r="373" spans="1:63" s="223" customFormat="1" ht="35.25" customHeight="1">
      <c r="A373" s="306" t="s">
        <v>124</v>
      </c>
      <c r="B373" s="306"/>
      <c r="C373" s="306"/>
      <c r="D373" s="306"/>
      <c r="E373" s="306"/>
      <c r="F373" s="306"/>
      <c r="G373" s="306"/>
      <c r="H373" s="306"/>
      <c r="I373" s="306"/>
      <c r="J373" s="306"/>
      <c r="K373" s="306"/>
      <c r="L373" s="306"/>
      <c r="M373" s="306"/>
      <c r="N373" s="306"/>
      <c r="O373" s="306"/>
      <c r="P373" s="306"/>
      <c r="Q373" s="306"/>
      <c r="R373" s="306"/>
      <c r="S373" s="306"/>
      <c r="T373" s="306"/>
      <c r="U373" s="306"/>
      <c r="V373" s="306"/>
      <c r="W373" s="306"/>
      <c r="X373" s="306"/>
      <c r="Y373" s="306"/>
      <c r="Z373" s="306"/>
      <c r="AA373" s="306"/>
      <c r="AB373" s="306"/>
      <c r="AC373" s="306"/>
      <c r="AD373" s="306"/>
      <c r="AE373" s="306"/>
      <c r="AF373" s="306"/>
      <c r="AG373" s="306"/>
      <c r="AH373" s="306"/>
      <c r="AI373" s="306"/>
      <c r="AJ373" s="306"/>
      <c r="AK373" s="306"/>
      <c r="AL373" s="306"/>
      <c r="AM373" s="306"/>
      <c r="AN373" s="306"/>
      <c r="AO373" s="306"/>
      <c r="AP373" s="224"/>
      <c r="AQ373" s="307"/>
      <c r="AR373" s="307"/>
      <c r="AS373" s="307"/>
      <c r="AT373" s="307"/>
      <c r="AU373" s="307"/>
      <c r="AV373" s="307"/>
      <c r="AW373" s="307"/>
      <c r="AX373" s="307"/>
      <c r="AY373" s="307"/>
      <c r="AZ373" s="307"/>
      <c r="BA373" s="307"/>
      <c r="BB373" s="307"/>
      <c r="BC373" s="225"/>
      <c r="BD373" s="225"/>
      <c r="BE373" s="225"/>
      <c r="BF373" s="225" t="s">
        <v>125</v>
      </c>
      <c r="BG373" s="259">
        <f t="shared" si="26"/>
        <v>65280</v>
      </c>
      <c r="BH373" s="226">
        <v>0</v>
      </c>
      <c r="BI373" s="226">
        <v>0</v>
      </c>
      <c r="BJ373" s="226">
        <v>0</v>
      </c>
      <c r="BK373" s="226">
        <v>65280</v>
      </c>
    </row>
    <row r="374" spans="1:63" s="223" customFormat="1" ht="34.5" customHeight="1">
      <c r="A374" s="306" t="s">
        <v>126</v>
      </c>
      <c r="B374" s="306"/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  <c r="AA374" s="306"/>
      <c r="AB374" s="306"/>
      <c r="AC374" s="306"/>
      <c r="AD374" s="306"/>
      <c r="AE374" s="306"/>
      <c r="AF374" s="306"/>
      <c r="AG374" s="306"/>
      <c r="AH374" s="306"/>
      <c r="AI374" s="306"/>
      <c r="AJ374" s="306"/>
      <c r="AK374" s="306"/>
      <c r="AL374" s="306"/>
      <c r="AM374" s="306"/>
      <c r="AN374" s="306"/>
      <c r="AO374" s="306"/>
      <c r="AP374" s="224"/>
      <c r="AQ374" s="307"/>
      <c r="AR374" s="307"/>
      <c r="AS374" s="307"/>
      <c r="AT374" s="307"/>
      <c r="AU374" s="307"/>
      <c r="AV374" s="307"/>
      <c r="AW374" s="307"/>
      <c r="AX374" s="307"/>
      <c r="AY374" s="307"/>
      <c r="AZ374" s="307"/>
      <c r="BA374" s="307"/>
      <c r="BB374" s="307"/>
      <c r="BC374" s="225"/>
      <c r="BD374" s="225"/>
      <c r="BE374" s="225"/>
      <c r="BF374" s="225" t="s">
        <v>127</v>
      </c>
      <c r="BG374" s="259">
        <f t="shared" si="26"/>
        <v>285600</v>
      </c>
      <c r="BH374" s="226">
        <v>0</v>
      </c>
      <c r="BI374" s="226">
        <v>0</v>
      </c>
      <c r="BJ374" s="226">
        <v>0</v>
      </c>
      <c r="BK374" s="226">
        <v>285600</v>
      </c>
    </row>
    <row r="375" spans="1:63" s="223" customFormat="1" ht="50.25" customHeight="1">
      <c r="A375" s="306" t="s">
        <v>377</v>
      </c>
      <c r="B375" s="306"/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  <c r="R375" s="306"/>
      <c r="S375" s="306"/>
      <c r="T375" s="306"/>
      <c r="U375" s="306"/>
      <c r="V375" s="306"/>
      <c r="W375" s="306"/>
      <c r="X375" s="306"/>
      <c r="Y375" s="306"/>
      <c r="Z375" s="306"/>
      <c r="AA375" s="306"/>
      <c r="AB375" s="306"/>
      <c r="AC375" s="306"/>
      <c r="AD375" s="306"/>
      <c r="AE375" s="306"/>
      <c r="AF375" s="306"/>
      <c r="AG375" s="306"/>
      <c r="AH375" s="306"/>
      <c r="AI375" s="306"/>
      <c r="AJ375" s="306"/>
      <c r="AK375" s="306"/>
      <c r="AL375" s="306"/>
      <c r="AM375" s="306"/>
      <c r="AN375" s="306"/>
      <c r="AO375" s="306"/>
      <c r="AP375" s="224"/>
      <c r="AQ375" s="307"/>
      <c r="AR375" s="307"/>
      <c r="AS375" s="307"/>
      <c r="AT375" s="307"/>
      <c r="AU375" s="307"/>
      <c r="AV375" s="307"/>
      <c r="AW375" s="307"/>
      <c r="AX375" s="307"/>
      <c r="AY375" s="307"/>
      <c r="AZ375" s="307"/>
      <c r="BA375" s="307"/>
      <c r="BB375" s="307"/>
      <c r="BC375" s="225"/>
      <c r="BD375" s="225"/>
      <c r="BE375" s="225"/>
      <c r="BF375" s="225" t="s">
        <v>129</v>
      </c>
      <c r="BG375" s="259">
        <f t="shared" si="26"/>
        <v>40512.09</v>
      </c>
      <c r="BH375" s="226">
        <v>0</v>
      </c>
      <c r="BI375" s="226">
        <v>0</v>
      </c>
      <c r="BJ375" s="226">
        <v>0</v>
      </c>
      <c r="BK375" s="226">
        <v>40512.09</v>
      </c>
    </row>
    <row r="376" spans="1:63" s="223" customFormat="1" ht="39" customHeight="1">
      <c r="A376" s="312" t="s">
        <v>130</v>
      </c>
      <c r="B376" s="312"/>
      <c r="C376" s="312"/>
      <c r="D376" s="312"/>
      <c r="E376" s="312"/>
      <c r="F376" s="312"/>
      <c r="G376" s="312"/>
      <c r="H376" s="312"/>
      <c r="I376" s="312"/>
      <c r="J376" s="312"/>
      <c r="K376" s="312"/>
      <c r="L376" s="312"/>
      <c r="M376" s="312"/>
      <c r="N376" s="312"/>
      <c r="O376" s="312"/>
      <c r="P376" s="312"/>
      <c r="Q376" s="312"/>
      <c r="R376" s="312"/>
      <c r="S376" s="312"/>
      <c r="T376" s="312"/>
      <c r="U376" s="312"/>
      <c r="V376" s="312"/>
      <c r="W376" s="312"/>
      <c r="X376" s="312"/>
      <c r="Y376" s="312"/>
      <c r="Z376" s="312"/>
      <c r="AA376" s="312"/>
      <c r="AB376" s="312"/>
      <c r="AC376" s="312"/>
      <c r="AD376" s="312"/>
      <c r="AE376" s="312"/>
      <c r="AF376" s="312"/>
      <c r="AG376" s="312"/>
      <c r="AH376" s="312"/>
      <c r="AI376" s="312"/>
      <c r="AJ376" s="312"/>
      <c r="AK376" s="312"/>
      <c r="AL376" s="312"/>
      <c r="AM376" s="312"/>
      <c r="AN376" s="312"/>
      <c r="AO376" s="312"/>
      <c r="AP376" s="233">
        <v>350</v>
      </c>
      <c r="AQ376" s="307"/>
      <c r="AR376" s="307"/>
      <c r="AS376" s="307"/>
      <c r="AT376" s="307"/>
      <c r="AU376" s="307"/>
      <c r="AV376" s="307"/>
      <c r="AW376" s="307"/>
      <c r="AX376" s="307"/>
      <c r="AY376" s="307"/>
      <c r="AZ376" s="307"/>
      <c r="BA376" s="307"/>
      <c r="BB376" s="307"/>
      <c r="BC376" s="225"/>
      <c r="BD376" s="225"/>
      <c r="BE376" s="225"/>
      <c r="BF376" s="225"/>
      <c r="BG376" s="259">
        <f>BG378+BG379</f>
        <v>0</v>
      </c>
      <c r="BH376" s="259">
        <f>BH378+BH379</f>
        <v>0</v>
      </c>
      <c r="BI376" s="259">
        <f>BI378+BI379</f>
        <v>0</v>
      </c>
      <c r="BJ376" s="259">
        <f>BJ378+BJ379</f>
        <v>0</v>
      </c>
      <c r="BK376" s="259">
        <f>BK378+BK379</f>
        <v>0</v>
      </c>
    </row>
    <row r="377" spans="1:63" s="223" customFormat="1" ht="18.75" customHeight="1">
      <c r="A377" s="306" t="s">
        <v>9</v>
      </c>
      <c r="B377" s="306"/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6"/>
      <c r="Q377" s="306"/>
      <c r="R377" s="306"/>
      <c r="S377" s="306"/>
      <c r="T377" s="306"/>
      <c r="U377" s="306"/>
      <c r="V377" s="306"/>
      <c r="W377" s="306"/>
      <c r="X377" s="306"/>
      <c r="Y377" s="306"/>
      <c r="Z377" s="306"/>
      <c r="AA377" s="306"/>
      <c r="AB377" s="306"/>
      <c r="AC377" s="306"/>
      <c r="AD377" s="306"/>
      <c r="AE377" s="306"/>
      <c r="AF377" s="306"/>
      <c r="AG377" s="306"/>
      <c r="AH377" s="306"/>
      <c r="AI377" s="306"/>
      <c r="AJ377" s="306"/>
      <c r="AK377" s="306"/>
      <c r="AL377" s="306"/>
      <c r="AM377" s="306"/>
      <c r="AN377" s="306"/>
      <c r="AO377" s="306"/>
      <c r="AP377" s="224"/>
      <c r="AQ377" s="307"/>
      <c r="AR377" s="307"/>
      <c r="AS377" s="307"/>
      <c r="AT377" s="307"/>
      <c r="AU377" s="307"/>
      <c r="AV377" s="307"/>
      <c r="AW377" s="307"/>
      <c r="AX377" s="307"/>
      <c r="AY377" s="307"/>
      <c r="AZ377" s="307"/>
      <c r="BA377" s="307"/>
      <c r="BB377" s="307"/>
      <c r="BC377" s="225"/>
      <c r="BD377" s="225"/>
      <c r="BE377" s="225"/>
      <c r="BF377" s="225"/>
      <c r="BG377" s="259"/>
      <c r="BH377" s="226"/>
      <c r="BI377" s="226"/>
      <c r="BJ377" s="226"/>
      <c r="BK377" s="226"/>
    </row>
    <row r="378" spans="1:63" s="223" customFormat="1" ht="84" customHeight="1">
      <c r="A378" s="306" t="s">
        <v>131</v>
      </c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  <c r="AA378" s="306"/>
      <c r="AB378" s="306"/>
      <c r="AC378" s="306"/>
      <c r="AD378" s="306"/>
      <c r="AE378" s="306"/>
      <c r="AF378" s="306"/>
      <c r="AG378" s="306"/>
      <c r="AH378" s="306"/>
      <c r="AI378" s="306"/>
      <c r="AJ378" s="306"/>
      <c r="AK378" s="306"/>
      <c r="AL378" s="306"/>
      <c r="AM378" s="306"/>
      <c r="AN378" s="306"/>
      <c r="AO378" s="306"/>
      <c r="AP378" s="224"/>
      <c r="AQ378" s="307"/>
      <c r="AR378" s="307"/>
      <c r="AS378" s="307"/>
      <c r="AT378" s="307"/>
      <c r="AU378" s="307"/>
      <c r="AV378" s="307"/>
      <c r="AW378" s="307"/>
      <c r="AX378" s="307"/>
      <c r="AY378" s="307"/>
      <c r="AZ378" s="307"/>
      <c r="BA378" s="307"/>
      <c r="BB378" s="307"/>
      <c r="BC378" s="225"/>
      <c r="BD378" s="225"/>
      <c r="BE378" s="225"/>
      <c r="BF378" s="225" t="s">
        <v>132</v>
      </c>
      <c r="BG378" s="259">
        <f>BH378+BI378+BJ378+BK378</f>
        <v>0</v>
      </c>
      <c r="BH378" s="226">
        <v>0</v>
      </c>
      <c r="BI378" s="226">
        <v>0</v>
      </c>
      <c r="BJ378" s="226">
        <v>0</v>
      </c>
      <c r="BK378" s="226">
        <v>0</v>
      </c>
    </row>
    <row r="379" spans="1:63" s="223" customFormat="1" ht="81.75" customHeight="1">
      <c r="A379" s="306" t="s">
        <v>133</v>
      </c>
      <c r="B379" s="306"/>
      <c r="C379" s="306"/>
      <c r="D379" s="306"/>
      <c r="E379" s="306"/>
      <c r="F379" s="306"/>
      <c r="G379" s="306"/>
      <c r="H379" s="306"/>
      <c r="I379" s="306"/>
      <c r="J379" s="306"/>
      <c r="K379" s="306"/>
      <c r="L379" s="306"/>
      <c r="M379" s="306"/>
      <c r="N379" s="306"/>
      <c r="O379" s="306"/>
      <c r="P379" s="306"/>
      <c r="Q379" s="306"/>
      <c r="R379" s="306"/>
      <c r="S379" s="306"/>
      <c r="T379" s="306"/>
      <c r="U379" s="306"/>
      <c r="V379" s="306"/>
      <c r="W379" s="306"/>
      <c r="X379" s="306"/>
      <c r="Y379" s="306"/>
      <c r="Z379" s="306"/>
      <c r="AA379" s="306"/>
      <c r="AB379" s="306"/>
      <c r="AC379" s="306"/>
      <c r="AD379" s="306"/>
      <c r="AE379" s="306"/>
      <c r="AF379" s="306"/>
      <c r="AG379" s="306"/>
      <c r="AH379" s="306"/>
      <c r="AI379" s="306"/>
      <c r="AJ379" s="306"/>
      <c r="AK379" s="306"/>
      <c r="AL379" s="306"/>
      <c r="AM379" s="306"/>
      <c r="AN379" s="306"/>
      <c r="AO379" s="306"/>
      <c r="AP379" s="224"/>
      <c r="AQ379" s="307"/>
      <c r="AR379" s="307"/>
      <c r="AS379" s="307"/>
      <c r="AT379" s="307"/>
      <c r="AU379" s="307"/>
      <c r="AV379" s="307"/>
      <c r="AW379" s="307"/>
      <c r="AX379" s="307"/>
      <c r="AY379" s="307"/>
      <c r="AZ379" s="307"/>
      <c r="BA379" s="307"/>
      <c r="BB379" s="307"/>
      <c r="BC379" s="225"/>
      <c r="BD379" s="225"/>
      <c r="BE379" s="225"/>
      <c r="BF379" s="225" t="s">
        <v>134</v>
      </c>
      <c r="BG379" s="259">
        <f>BH379+BI379+BJ379+BK379</f>
        <v>0</v>
      </c>
      <c r="BH379" s="226">
        <v>0</v>
      </c>
      <c r="BI379" s="226">
        <v>0</v>
      </c>
      <c r="BJ379" s="226">
        <v>0</v>
      </c>
      <c r="BK379" s="226">
        <v>0</v>
      </c>
    </row>
    <row r="380" spans="1:63" s="271" customFormat="1" ht="51" customHeight="1">
      <c r="A380" s="315" t="s">
        <v>27</v>
      </c>
      <c r="B380" s="315"/>
      <c r="C380" s="315"/>
      <c r="D380" s="315"/>
      <c r="E380" s="315"/>
      <c r="F380" s="315"/>
      <c r="G380" s="315"/>
      <c r="H380" s="315"/>
      <c r="I380" s="315"/>
      <c r="J380" s="315"/>
      <c r="K380" s="315"/>
      <c r="L380" s="315"/>
      <c r="M380" s="315"/>
      <c r="N380" s="315"/>
      <c r="O380" s="315"/>
      <c r="P380" s="315"/>
      <c r="Q380" s="315"/>
      <c r="R380" s="315"/>
      <c r="S380" s="315"/>
      <c r="T380" s="315"/>
      <c r="U380" s="315"/>
      <c r="V380" s="315"/>
      <c r="W380" s="315"/>
      <c r="X380" s="315"/>
      <c r="Y380" s="315"/>
      <c r="Z380" s="315"/>
      <c r="AA380" s="315"/>
      <c r="AB380" s="315"/>
      <c r="AC380" s="315"/>
      <c r="AD380" s="315"/>
      <c r="AE380" s="315"/>
      <c r="AF380" s="315"/>
      <c r="AG380" s="315"/>
      <c r="AH380" s="315"/>
      <c r="AI380" s="315"/>
      <c r="AJ380" s="315"/>
      <c r="AK380" s="315"/>
      <c r="AL380" s="315"/>
      <c r="AM380" s="315"/>
      <c r="AN380" s="315"/>
      <c r="AO380" s="315"/>
      <c r="AP380" s="224"/>
      <c r="AQ380" s="307"/>
      <c r="AR380" s="307"/>
      <c r="AS380" s="307"/>
      <c r="AT380" s="307"/>
      <c r="AU380" s="307"/>
      <c r="AV380" s="307"/>
      <c r="AW380" s="307"/>
      <c r="AX380" s="307"/>
      <c r="AY380" s="307"/>
      <c r="AZ380" s="307"/>
      <c r="BA380" s="307"/>
      <c r="BB380" s="307"/>
      <c r="BC380" s="225"/>
      <c r="BD380" s="224"/>
      <c r="BE380" s="224"/>
      <c r="BF380" s="224"/>
      <c r="BG380" s="249">
        <f>BG381+BG386+BG402+BG406+BG416+BG427</f>
        <v>2866620</v>
      </c>
      <c r="BH380" s="249">
        <f>BH381+BH386+BH402+BH406+BH416+BH427</f>
        <v>0</v>
      </c>
      <c r="BI380" s="249">
        <f>BI381+BI386+BI402+BI406+BI416+BI427</f>
        <v>0</v>
      </c>
      <c r="BJ380" s="249">
        <f>BJ381+BJ386+BJ402+BJ406+BJ416+BJ427</f>
        <v>0</v>
      </c>
      <c r="BK380" s="249">
        <f>BK381+BK386+BK402+BK406+BK416+BK427</f>
        <v>3222300</v>
      </c>
    </row>
    <row r="381" spans="1:63" s="223" customFormat="1" ht="32.25" customHeight="1">
      <c r="A381" s="312" t="s">
        <v>46</v>
      </c>
      <c r="B381" s="312"/>
      <c r="C381" s="312"/>
      <c r="D381" s="312"/>
      <c r="E381" s="312"/>
      <c r="F381" s="312"/>
      <c r="G381" s="312"/>
      <c r="H381" s="312"/>
      <c r="I381" s="312"/>
      <c r="J381" s="312"/>
      <c r="K381" s="312"/>
      <c r="L381" s="312"/>
      <c r="M381" s="312"/>
      <c r="N381" s="312"/>
      <c r="O381" s="312"/>
      <c r="P381" s="312"/>
      <c r="Q381" s="312"/>
      <c r="R381" s="312"/>
      <c r="S381" s="312"/>
      <c r="T381" s="312"/>
      <c r="U381" s="312"/>
      <c r="V381" s="312"/>
      <c r="W381" s="312"/>
      <c r="X381" s="312"/>
      <c r="Y381" s="312"/>
      <c r="Z381" s="312"/>
      <c r="AA381" s="312"/>
      <c r="AB381" s="312"/>
      <c r="AC381" s="312"/>
      <c r="AD381" s="312"/>
      <c r="AE381" s="312"/>
      <c r="AF381" s="312"/>
      <c r="AG381" s="312"/>
      <c r="AH381" s="312"/>
      <c r="AI381" s="312"/>
      <c r="AJ381" s="312"/>
      <c r="AK381" s="312"/>
      <c r="AL381" s="312"/>
      <c r="AM381" s="312"/>
      <c r="AN381" s="312"/>
      <c r="AO381" s="312"/>
      <c r="AP381" s="233">
        <v>210</v>
      </c>
      <c r="AQ381" s="307"/>
      <c r="AR381" s="307"/>
      <c r="AS381" s="307"/>
      <c r="AT381" s="307"/>
      <c r="AU381" s="307"/>
      <c r="AV381" s="307"/>
      <c r="AW381" s="307"/>
      <c r="AX381" s="307"/>
      <c r="AY381" s="307"/>
      <c r="AZ381" s="307"/>
      <c r="BA381" s="307"/>
      <c r="BB381" s="307"/>
      <c r="BC381" s="307"/>
      <c r="BD381" s="307"/>
      <c r="BE381" s="307"/>
      <c r="BF381" s="225"/>
      <c r="BG381" s="249">
        <f>BG383+BG384+BG385</f>
        <v>1661982.78</v>
      </c>
      <c r="BH381" s="249">
        <f>BH383+BH384+BH385</f>
        <v>0</v>
      </c>
      <c r="BI381" s="249">
        <f>BI383+BI384+BI385</f>
        <v>0</v>
      </c>
      <c r="BJ381" s="249">
        <f>BJ383+BJ384+BJ385</f>
        <v>0</v>
      </c>
      <c r="BK381" s="249">
        <f>BK383+BK384+BK385</f>
        <v>1661982.78</v>
      </c>
    </row>
    <row r="382" spans="1:63" s="223" customFormat="1" ht="14.25" customHeight="1">
      <c r="A382" s="314" t="s">
        <v>47</v>
      </c>
      <c r="B382" s="314"/>
      <c r="C382" s="314"/>
      <c r="D382" s="314"/>
      <c r="E382" s="314"/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4"/>
      <c r="W382" s="314"/>
      <c r="X382" s="314"/>
      <c r="Y382" s="314"/>
      <c r="Z382" s="314"/>
      <c r="AA382" s="314"/>
      <c r="AB382" s="314"/>
      <c r="AC382" s="314"/>
      <c r="AD382" s="314"/>
      <c r="AE382" s="314"/>
      <c r="AF382" s="314"/>
      <c r="AG382" s="314"/>
      <c r="AH382" s="314"/>
      <c r="AI382" s="314"/>
      <c r="AJ382" s="314"/>
      <c r="AK382" s="314"/>
      <c r="AL382" s="314"/>
      <c r="AM382" s="314"/>
      <c r="AN382" s="314"/>
      <c r="AO382" s="314"/>
      <c r="AP382" s="224"/>
      <c r="AQ382" s="307"/>
      <c r="AR382" s="307"/>
      <c r="AS382" s="307"/>
      <c r="AT382" s="307"/>
      <c r="AU382" s="307"/>
      <c r="AV382" s="307"/>
      <c r="AW382" s="307"/>
      <c r="AX382" s="307"/>
      <c r="AY382" s="307"/>
      <c r="AZ382" s="307"/>
      <c r="BA382" s="307"/>
      <c r="BB382" s="307"/>
      <c r="BC382" s="307"/>
      <c r="BD382" s="307"/>
      <c r="BE382" s="307"/>
      <c r="BF382" s="225"/>
      <c r="BG382" s="226"/>
      <c r="BH382" s="226"/>
      <c r="BI382" s="226"/>
      <c r="BJ382" s="226"/>
      <c r="BK382" s="228"/>
    </row>
    <row r="383" spans="1:63" s="223" customFormat="1" ht="18.75" customHeight="1">
      <c r="A383" s="306" t="s">
        <v>48</v>
      </c>
      <c r="B383" s="306"/>
      <c r="C383" s="306"/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  <c r="N383" s="306"/>
      <c r="O383" s="306"/>
      <c r="P383" s="306"/>
      <c r="Q383" s="306"/>
      <c r="R383" s="306"/>
      <c r="S383" s="306"/>
      <c r="T383" s="306"/>
      <c r="U383" s="306"/>
      <c r="V383" s="306"/>
      <c r="W383" s="306"/>
      <c r="X383" s="306"/>
      <c r="Y383" s="306"/>
      <c r="Z383" s="306"/>
      <c r="AA383" s="306"/>
      <c r="AB383" s="306"/>
      <c r="AC383" s="306"/>
      <c r="AD383" s="306"/>
      <c r="AE383" s="306"/>
      <c r="AF383" s="306"/>
      <c r="AG383" s="306"/>
      <c r="AH383" s="306"/>
      <c r="AI383" s="306"/>
      <c r="AJ383" s="306"/>
      <c r="AK383" s="306"/>
      <c r="AL383" s="306"/>
      <c r="AM383" s="306"/>
      <c r="AN383" s="306"/>
      <c r="AO383" s="306"/>
      <c r="AP383" s="224"/>
      <c r="AQ383" s="307" t="s">
        <v>49</v>
      </c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225"/>
      <c r="BD383" s="225"/>
      <c r="BE383" s="225"/>
      <c r="BF383" s="225" t="s">
        <v>50</v>
      </c>
      <c r="BG383" s="249">
        <f>BH383+BI383+BJ383+BK383</f>
        <v>1236207.97</v>
      </c>
      <c r="BH383" s="226">
        <v>0</v>
      </c>
      <c r="BI383" s="226">
        <v>0</v>
      </c>
      <c r="BJ383" s="226">
        <v>0</v>
      </c>
      <c r="BK383" s="226">
        <v>1236207.97</v>
      </c>
    </row>
    <row r="384" spans="1:63" s="223" customFormat="1" ht="37.5" customHeight="1">
      <c r="A384" s="306" t="s">
        <v>136</v>
      </c>
      <c r="B384" s="306"/>
      <c r="C384" s="306"/>
      <c r="D384" s="306"/>
      <c r="E384" s="306"/>
      <c r="F384" s="306"/>
      <c r="G384" s="306"/>
      <c r="H384" s="306"/>
      <c r="I384" s="306"/>
      <c r="J384" s="306"/>
      <c r="K384" s="306"/>
      <c r="L384" s="306"/>
      <c r="M384" s="306"/>
      <c r="N384" s="306"/>
      <c r="O384" s="306"/>
      <c r="P384" s="306"/>
      <c r="Q384" s="306"/>
      <c r="R384" s="306"/>
      <c r="S384" s="306"/>
      <c r="T384" s="306"/>
      <c r="U384" s="306"/>
      <c r="V384" s="306"/>
      <c r="W384" s="306"/>
      <c r="X384" s="306"/>
      <c r="Y384" s="306"/>
      <c r="Z384" s="306"/>
      <c r="AA384" s="306"/>
      <c r="AB384" s="306"/>
      <c r="AC384" s="306"/>
      <c r="AD384" s="306"/>
      <c r="AE384" s="306"/>
      <c r="AF384" s="306"/>
      <c r="AG384" s="306"/>
      <c r="AH384" s="306"/>
      <c r="AI384" s="306"/>
      <c r="AJ384" s="306"/>
      <c r="AK384" s="306"/>
      <c r="AL384" s="306"/>
      <c r="AM384" s="306"/>
      <c r="AN384" s="306"/>
      <c r="AO384" s="306"/>
      <c r="AP384" s="224"/>
      <c r="AQ384" s="307" t="s">
        <v>52</v>
      </c>
      <c r="AR384" s="307"/>
      <c r="AS384" s="307"/>
      <c r="AT384" s="307"/>
      <c r="AU384" s="307"/>
      <c r="AV384" s="307"/>
      <c r="AW384" s="307"/>
      <c r="AX384" s="307"/>
      <c r="AY384" s="307"/>
      <c r="AZ384" s="307"/>
      <c r="BA384" s="307"/>
      <c r="BB384" s="307"/>
      <c r="BC384" s="225"/>
      <c r="BD384" s="225"/>
      <c r="BE384" s="225"/>
      <c r="BF384" s="225" t="s">
        <v>53</v>
      </c>
      <c r="BG384" s="249">
        <f>BH384+BI384+BJ384+BK384</f>
        <v>52440</v>
      </c>
      <c r="BH384" s="226">
        <v>0</v>
      </c>
      <c r="BI384" s="226">
        <v>0</v>
      </c>
      <c r="BJ384" s="226">
        <v>0</v>
      </c>
      <c r="BK384" s="226">
        <v>52440</v>
      </c>
    </row>
    <row r="385" spans="1:63" s="223" customFormat="1" ht="25.5" customHeight="1">
      <c r="A385" s="306" t="s">
        <v>54</v>
      </c>
      <c r="B385" s="306"/>
      <c r="C385" s="306"/>
      <c r="D385" s="306"/>
      <c r="E385" s="306"/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  <c r="R385" s="306"/>
      <c r="S385" s="306"/>
      <c r="T385" s="306"/>
      <c r="U385" s="306"/>
      <c r="V385" s="306"/>
      <c r="W385" s="306"/>
      <c r="X385" s="306"/>
      <c r="Y385" s="306"/>
      <c r="Z385" s="306"/>
      <c r="AA385" s="306"/>
      <c r="AB385" s="306"/>
      <c r="AC385" s="306"/>
      <c r="AD385" s="306"/>
      <c r="AE385" s="306"/>
      <c r="AF385" s="306"/>
      <c r="AG385" s="306"/>
      <c r="AH385" s="306"/>
      <c r="AI385" s="306"/>
      <c r="AJ385" s="306"/>
      <c r="AK385" s="306"/>
      <c r="AL385" s="306"/>
      <c r="AM385" s="306"/>
      <c r="AN385" s="306"/>
      <c r="AO385" s="306"/>
      <c r="AP385" s="224"/>
      <c r="AQ385" s="307" t="s">
        <v>55</v>
      </c>
      <c r="AR385" s="307"/>
      <c r="AS385" s="307"/>
      <c r="AT385" s="307"/>
      <c r="AU385" s="307"/>
      <c r="AV385" s="307"/>
      <c r="AW385" s="307"/>
      <c r="AX385" s="307"/>
      <c r="AY385" s="307"/>
      <c r="AZ385" s="307"/>
      <c r="BA385" s="307"/>
      <c r="BB385" s="307"/>
      <c r="BC385" s="225"/>
      <c r="BD385" s="225"/>
      <c r="BE385" s="225"/>
      <c r="BF385" s="225" t="s">
        <v>56</v>
      </c>
      <c r="BG385" s="249">
        <f>BH385+BI385+BJ385+BK385</f>
        <v>373334.81</v>
      </c>
      <c r="BH385" s="226">
        <v>0</v>
      </c>
      <c r="BI385" s="226">
        <v>0</v>
      </c>
      <c r="BJ385" s="226">
        <v>0</v>
      </c>
      <c r="BK385" s="226">
        <v>373334.81</v>
      </c>
    </row>
    <row r="386" spans="1:63" s="223" customFormat="1" ht="23.25" customHeight="1">
      <c r="A386" s="312" t="s">
        <v>57</v>
      </c>
      <c r="B386" s="312"/>
      <c r="C386" s="312"/>
      <c r="D386" s="312"/>
      <c r="E386" s="312"/>
      <c r="F386" s="312"/>
      <c r="G386" s="312"/>
      <c r="H386" s="312"/>
      <c r="I386" s="312"/>
      <c r="J386" s="312"/>
      <c r="K386" s="312"/>
      <c r="L386" s="312"/>
      <c r="M386" s="312"/>
      <c r="N386" s="312"/>
      <c r="O386" s="312"/>
      <c r="P386" s="312"/>
      <c r="Q386" s="312"/>
      <c r="R386" s="312"/>
      <c r="S386" s="312"/>
      <c r="T386" s="312"/>
      <c r="U386" s="312"/>
      <c r="V386" s="312"/>
      <c r="W386" s="312"/>
      <c r="X386" s="312"/>
      <c r="Y386" s="312"/>
      <c r="Z386" s="312"/>
      <c r="AA386" s="312"/>
      <c r="AB386" s="312"/>
      <c r="AC386" s="312"/>
      <c r="AD386" s="312"/>
      <c r="AE386" s="312"/>
      <c r="AF386" s="312"/>
      <c r="AG386" s="312"/>
      <c r="AH386" s="312"/>
      <c r="AI386" s="312"/>
      <c r="AJ386" s="312"/>
      <c r="AK386" s="312"/>
      <c r="AL386" s="312"/>
      <c r="AM386" s="312"/>
      <c r="AN386" s="312"/>
      <c r="AO386" s="312"/>
      <c r="AP386" s="233">
        <v>220</v>
      </c>
      <c r="AQ386" s="307"/>
      <c r="AR386" s="307"/>
      <c r="AS386" s="307"/>
      <c r="AT386" s="307"/>
      <c r="AU386" s="307"/>
      <c r="AV386" s="307"/>
      <c r="AW386" s="307"/>
      <c r="AX386" s="307"/>
      <c r="AY386" s="307"/>
      <c r="AZ386" s="307"/>
      <c r="BA386" s="307"/>
      <c r="BB386" s="307"/>
      <c r="BC386" s="307"/>
      <c r="BD386" s="307"/>
      <c r="BE386" s="307"/>
      <c r="BF386" s="225"/>
      <c r="BG386" s="249">
        <f>BG388+BG389+BG390+BG396+BG397+BG398+BG399+BG400+BG401</f>
        <v>864188.4</v>
      </c>
      <c r="BH386" s="249">
        <f>BH388+BH389+BH390+BH396+BH397+BH398+BH399+BH400+BH401</f>
        <v>0</v>
      </c>
      <c r="BI386" s="249">
        <f>BI388+BI389+BI390+BI396+BI397+BI398+BI399+BI400+BI401</f>
        <v>0</v>
      </c>
      <c r="BJ386" s="249">
        <f>BJ388+BJ389+BJ390+BJ396+BJ397+BJ398+BJ399+BJ400+BJ401</f>
        <v>0</v>
      </c>
      <c r="BK386" s="249">
        <f>BK388+BK389+BK390+BK396+BK397+BK398+BK399+BK400+BK401</f>
        <v>864188.4</v>
      </c>
    </row>
    <row r="387" spans="1:63" s="223" customFormat="1" ht="15" customHeight="1">
      <c r="A387" s="314" t="s">
        <v>9</v>
      </c>
      <c r="B387" s="314"/>
      <c r="C387" s="314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4"/>
      <c r="W387" s="314"/>
      <c r="X387" s="314"/>
      <c r="Y387" s="314"/>
      <c r="Z387" s="314"/>
      <c r="AA387" s="314"/>
      <c r="AB387" s="314"/>
      <c r="AC387" s="314"/>
      <c r="AD387" s="314"/>
      <c r="AE387" s="314"/>
      <c r="AF387" s="314"/>
      <c r="AG387" s="314"/>
      <c r="AH387" s="314"/>
      <c r="AI387" s="314"/>
      <c r="AJ387" s="314"/>
      <c r="AK387" s="314"/>
      <c r="AL387" s="314"/>
      <c r="AM387" s="314"/>
      <c r="AN387" s="314"/>
      <c r="AO387" s="314"/>
      <c r="AP387" s="224"/>
      <c r="AQ387" s="307"/>
      <c r="AR387" s="307"/>
      <c r="AS387" s="307"/>
      <c r="AT387" s="307"/>
      <c r="AU387" s="307"/>
      <c r="AV387" s="307"/>
      <c r="AW387" s="307"/>
      <c r="AX387" s="307"/>
      <c r="AY387" s="307"/>
      <c r="AZ387" s="307"/>
      <c r="BA387" s="307"/>
      <c r="BB387" s="307"/>
      <c r="BC387" s="307"/>
      <c r="BD387" s="307"/>
      <c r="BE387" s="307"/>
      <c r="BF387" s="225"/>
      <c r="BG387" s="226"/>
      <c r="BH387" s="226"/>
      <c r="BI387" s="226"/>
      <c r="BJ387" s="226"/>
      <c r="BK387" s="228"/>
    </row>
    <row r="388" spans="1:63" s="223" customFormat="1" ht="18.75" customHeight="1">
      <c r="A388" s="306" t="s">
        <v>58</v>
      </c>
      <c r="B388" s="306"/>
      <c r="C388" s="306"/>
      <c r="D388" s="306"/>
      <c r="E388" s="306"/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  <c r="R388" s="306"/>
      <c r="S388" s="306"/>
      <c r="T388" s="306"/>
      <c r="U388" s="306"/>
      <c r="V388" s="306"/>
      <c r="W388" s="306"/>
      <c r="X388" s="306"/>
      <c r="Y388" s="306"/>
      <c r="Z388" s="306"/>
      <c r="AA388" s="306"/>
      <c r="AB388" s="306"/>
      <c r="AC388" s="306"/>
      <c r="AD388" s="306"/>
      <c r="AE388" s="306"/>
      <c r="AF388" s="306"/>
      <c r="AG388" s="306"/>
      <c r="AH388" s="306"/>
      <c r="AI388" s="306"/>
      <c r="AJ388" s="306"/>
      <c r="AK388" s="306"/>
      <c r="AL388" s="306"/>
      <c r="AM388" s="306"/>
      <c r="AN388" s="306"/>
      <c r="AO388" s="306"/>
      <c r="AP388" s="224"/>
      <c r="AQ388" s="307" t="s">
        <v>59</v>
      </c>
      <c r="AR388" s="307"/>
      <c r="AS388" s="307"/>
      <c r="AT388" s="307"/>
      <c r="AU388" s="307"/>
      <c r="AV388" s="307"/>
      <c r="AW388" s="307"/>
      <c r="AX388" s="307"/>
      <c r="AY388" s="307"/>
      <c r="AZ388" s="307"/>
      <c r="BA388" s="307"/>
      <c r="BB388" s="307"/>
      <c r="BC388" s="225"/>
      <c r="BD388" s="225"/>
      <c r="BE388" s="225"/>
      <c r="BF388" s="225" t="s">
        <v>60</v>
      </c>
      <c r="BG388" s="249">
        <f aca="true" t="shared" si="27" ref="BG388:BG401">BH388+BI388+BJ388+BK388</f>
        <v>47880</v>
      </c>
      <c r="BH388" s="226">
        <v>0</v>
      </c>
      <c r="BI388" s="226">
        <v>0</v>
      </c>
      <c r="BJ388" s="226">
        <v>0</v>
      </c>
      <c r="BK388" s="228">
        <v>47880</v>
      </c>
    </row>
    <row r="389" spans="1:63" s="223" customFormat="1" ht="18.75" customHeight="1">
      <c r="A389" s="306" t="s">
        <v>61</v>
      </c>
      <c r="B389" s="306"/>
      <c r="C389" s="306"/>
      <c r="D389" s="306"/>
      <c r="E389" s="306"/>
      <c r="F389" s="306"/>
      <c r="G389" s="306"/>
      <c r="H389" s="306"/>
      <c r="I389" s="306"/>
      <c r="J389" s="306"/>
      <c r="K389" s="306"/>
      <c r="L389" s="306"/>
      <c r="M389" s="306"/>
      <c r="N389" s="306"/>
      <c r="O389" s="306"/>
      <c r="P389" s="306"/>
      <c r="Q389" s="306"/>
      <c r="R389" s="306"/>
      <c r="S389" s="306"/>
      <c r="T389" s="306"/>
      <c r="U389" s="306"/>
      <c r="V389" s="306"/>
      <c r="W389" s="306"/>
      <c r="X389" s="306"/>
      <c r="Y389" s="306"/>
      <c r="Z389" s="306"/>
      <c r="AA389" s="306"/>
      <c r="AB389" s="306"/>
      <c r="AC389" s="306"/>
      <c r="AD389" s="306"/>
      <c r="AE389" s="306"/>
      <c r="AF389" s="306"/>
      <c r="AG389" s="306"/>
      <c r="AH389" s="306"/>
      <c r="AI389" s="306"/>
      <c r="AJ389" s="306"/>
      <c r="AK389" s="306"/>
      <c r="AL389" s="306"/>
      <c r="AM389" s="306"/>
      <c r="AN389" s="306"/>
      <c r="AO389" s="306"/>
      <c r="AP389" s="224"/>
      <c r="AQ389" s="307" t="s">
        <v>59</v>
      </c>
      <c r="AR389" s="307"/>
      <c r="AS389" s="307"/>
      <c r="AT389" s="307"/>
      <c r="AU389" s="307"/>
      <c r="AV389" s="307"/>
      <c r="AW389" s="307"/>
      <c r="AX389" s="307"/>
      <c r="AY389" s="307"/>
      <c r="AZ389" s="307"/>
      <c r="BA389" s="307"/>
      <c r="BB389" s="307"/>
      <c r="BC389" s="225"/>
      <c r="BD389" s="225"/>
      <c r="BE389" s="225"/>
      <c r="BF389" s="225" t="s">
        <v>62</v>
      </c>
      <c r="BG389" s="249">
        <f t="shared" si="27"/>
        <v>0</v>
      </c>
      <c r="BH389" s="226">
        <v>0</v>
      </c>
      <c r="BI389" s="226">
        <v>0</v>
      </c>
      <c r="BJ389" s="226">
        <v>0</v>
      </c>
      <c r="BK389" s="228">
        <v>0</v>
      </c>
    </row>
    <row r="390" spans="1:63" s="223" customFormat="1" ht="18.75" customHeight="1">
      <c r="A390" s="306" t="s">
        <v>63</v>
      </c>
      <c r="B390" s="306"/>
      <c r="C390" s="306"/>
      <c r="D390" s="306"/>
      <c r="E390" s="306"/>
      <c r="F390" s="306"/>
      <c r="G390" s="306"/>
      <c r="H390" s="306"/>
      <c r="I390" s="306"/>
      <c r="J390" s="306"/>
      <c r="K390" s="306"/>
      <c r="L390" s="306"/>
      <c r="M390" s="306"/>
      <c r="N390" s="306"/>
      <c r="O390" s="306"/>
      <c r="P390" s="306"/>
      <c r="Q390" s="306"/>
      <c r="R390" s="306"/>
      <c r="S390" s="306"/>
      <c r="T390" s="306"/>
      <c r="U390" s="306"/>
      <c r="V390" s="306"/>
      <c r="W390" s="306"/>
      <c r="X390" s="306"/>
      <c r="Y390" s="306"/>
      <c r="Z390" s="306"/>
      <c r="AA390" s="306"/>
      <c r="AB390" s="306"/>
      <c r="AC390" s="306"/>
      <c r="AD390" s="306"/>
      <c r="AE390" s="306"/>
      <c r="AF390" s="306"/>
      <c r="AG390" s="306"/>
      <c r="AH390" s="306"/>
      <c r="AI390" s="306"/>
      <c r="AJ390" s="306"/>
      <c r="AK390" s="306"/>
      <c r="AL390" s="306"/>
      <c r="AM390" s="306"/>
      <c r="AN390" s="306"/>
      <c r="AO390" s="306"/>
      <c r="AP390" s="224"/>
      <c r="AQ390" s="307" t="s">
        <v>59</v>
      </c>
      <c r="AR390" s="307"/>
      <c r="AS390" s="307"/>
      <c r="AT390" s="307"/>
      <c r="AU390" s="307"/>
      <c r="AV390" s="307"/>
      <c r="AW390" s="307"/>
      <c r="AX390" s="307"/>
      <c r="AY390" s="307"/>
      <c r="AZ390" s="307"/>
      <c r="BA390" s="307"/>
      <c r="BB390" s="307"/>
      <c r="BC390" s="225"/>
      <c r="BD390" s="225"/>
      <c r="BE390" s="225"/>
      <c r="BF390" s="225" t="s">
        <v>64</v>
      </c>
      <c r="BG390" s="249">
        <f t="shared" si="27"/>
        <v>0</v>
      </c>
      <c r="BH390" s="251">
        <f>BH391+BH392+BH393+BH394+BH395</f>
        <v>0</v>
      </c>
      <c r="BI390" s="251">
        <f>BI391+BI392+BI393+BI394+BI395</f>
        <v>0</v>
      </c>
      <c r="BJ390" s="251">
        <f>BJ391+BJ392+BJ393+BJ394+BJ395</f>
        <v>0</v>
      </c>
      <c r="BK390" s="251">
        <f>BK391+BK392+BK393+BK394+BK395</f>
        <v>0</v>
      </c>
    </row>
    <row r="391" spans="1:63" s="223" customFormat="1" ht="34.5" customHeight="1">
      <c r="A391" s="306" t="s">
        <v>65</v>
      </c>
      <c r="B391" s="306"/>
      <c r="C391" s="306"/>
      <c r="D391" s="306"/>
      <c r="E391" s="306"/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  <c r="X391" s="306"/>
      <c r="Y391" s="306"/>
      <c r="Z391" s="306"/>
      <c r="AA391" s="306"/>
      <c r="AB391" s="306"/>
      <c r="AC391" s="306"/>
      <c r="AD391" s="306"/>
      <c r="AE391" s="306"/>
      <c r="AF391" s="306"/>
      <c r="AG391" s="306"/>
      <c r="AH391" s="306"/>
      <c r="AI391" s="306"/>
      <c r="AJ391" s="306"/>
      <c r="AK391" s="306"/>
      <c r="AL391" s="306"/>
      <c r="AM391" s="306"/>
      <c r="AN391" s="306"/>
      <c r="AO391" s="306"/>
      <c r="AP391" s="224"/>
      <c r="AQ391" s="307" t="s">
        <v>59</v>
      </c>
      <c r="AR391" s="307"/>
      <c r="AS391" s="307"/>
      <c r="AT391" s="307"/>
      <c r="AU391" s="307"/>
      <c r="AV391" s="307"/>
      <c r="AW391" s="307"/>
      <c r="AX391" s="307"/>
      <c r="AY391" s="307"/>
      <c r="AZ391" s="307"/>
      <c r="BA391" s="307"/>
      <c r="BB391" s="307"/>
      <c r="BC391" s="225"/>
      <c r="BD391" s="225"/>
      <c r="BE391" s="225"/>
      <c r="BF391" s="225" t="s">
        <v>66</v>
      </c>
      <c r="BG391" s="249">
        <f t="shared" si="27"/>
        <v>0</v>
      </c>
      <c r="BH391" s="226">
        <v>0</v>
      </c>
      <c r="BI391" s="226">
        <v>0</v>
      </c>
      <c r="BJ391" s="226">
        <v>0</v>
      </c>
      <c r="BK391" s="228">
        <v>0</v>
      </c>
    </row>
    <row r="392" spans="1:63" s="223" customFormat="1" ht="22.5" customHeight="1">
      <c r="A392" s="306" t="s">
        <v>67</v>
      </c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  <c r="X392" s="306"/>
      <c r="Y392" s="306"/>
      <c r="Z392" s="306"/>
      <c r="AA392" s="306"/>
      <c r="AB392" s="306"/>
      <c r="AC392" s="306"/>
      <c r="AD392" s="306"/>
      <c r="AE392" s="306"/>
      <c r="AF392" s="306"/>
      <c r="AG392" s="306"/>
      <c r="AH392" s="306"/>
      <c r="AI392" s="306"/>
      <c r="AJ392" s="306"/>
      <c r="AK392" s="306"/>
      <c r="AL392" s="306"/>
      <c r="AM392" s="306"/>
      <c r="AN392" s="306"/>
      <c r="AO392" s="306"/>
      <c r="AP392" s="224"/>
      <c r="AQ392" s="307" t="s">
        <v>59</v>
      </c>
      <c r="AR392" s="307"/>
      <c r="AS392" s="307"/>
      <c r="AT392" s="307"/>
      <c r="AU392" s="307"/>
      <c r="AV392" s="307"/>
      <c r="AW392" s="307"/>
      <c r="AX392" s="307"/>
      <c r="AY392" s="307"/>
      <c r="AZ392" s="307"/>
      <c r="BA392" s="307"/>
      <c r="BB392" s="307"/>
      <c r="BC392" s="225"/>
      <c r="BD392" s="225"/>
      <c r="BE392" s="225"/>
      <c r="BF392" s="225" t="s">
        <v>68</v>
      </c>
      <c r="BG392" s="249">
        <f t="shared" si="27"/>
        <v>0</v>
      </c>
      <c r="BH392" s="226">
        <v>0</v>
      </c>
      <c r="BI392" s="226">
        <v>0</v>
      </c>
      <c r="BJ392" s="226">
        <v>0</v>
      </c>
      <c r="BK392" s="228">
        <v>0</v>
      </c>
    </row>
    <row r="393" spans="1:63" s="223" customFormat="1" ht="40.5" customHeight="1">
      <c r="A393" s="306" t="s">
        <v>69</v>
      </c>
      <c r="B393" s="306"/>
      <c r="C393" s="306"/>
      <c r="D393" s="306"/>
      <c r="E393" s="306"/>
      <c r="F393" s="306"/>
      <c r="G393" s="306"/>
      <c r="H393" s="306"/>
      <c r="I393" s="306"/>
      <c r="J393" s="306"/>
      <c r="K393" s="306"/>
      <c r="L393" s="306"/>
      <c r="M393" s="306"/>
      <c r="N393" s="306"/>
      <c r="O393" s="306"/>
      <c r="P393" s="306"/>
      <c r="Q393" s="306"/>
      <c r="R393" s="306"/>
      <c r="S393" s="306"/>
      <c r="T393" s="306"/>
      <c r="U393" s="306"/>
      <c r="V393" s="306"/>
      <c r="W393" s="306"/>
      <c r="X393" s="306"/>
      <c r="Y393" s="306"/>
      <c r="Z393" s="306"/>
      <c r="AA393" s="306"/>
      <c r="AB393" s="306"/>
      <c r="AC393" s="306"/>
      <c r="AD393" s="306"/>
      <c r="AE393" s="306"/>
      <c r="AF393" s="306"/>
      <c r="AG393" s="306"/>
      <c r="AH393" s="306"/>
      <c r="AI393" s="306"/>
      <c r="AJ393" s="306"/>
      <c r="AK393" s="306"/>
      <c r="AL393" s="306"/>
      <c r="AM393" s="306"/>
      <c r="AN393" s="306"/>
      <c r="AO393" s="306"/>
      <c r="AP393" s="224"/>
      <c r="AQ393" s="307" t="s">
        <v>59</v>
      </c>
      <c r="AR393" s="307"/>
      <c r="AS393" s="307"/>
      <c r="AT393" s="307"/>
      <c r="AU393" s="307"/>
      <c r="AV393" s="307"/>
      <c r="AW393" s="307"/>
      <c r="AX393" s="307"/>
      <c r="AY393" s="307"/>
      <c r="AZ393" s="307"/>
      <c r="BA393" s="307"/>
      <c r="BB393" s="307"/>
      <c r="BC393" s="225"/>
      <c r="BD393" s="225"/>
      <c r="BE393" s="225"/>
      <c r="BF393" s="225" t="s">
        <v>70</v>
      </c>
      <c r="BG393" s="249">
        <f t="shared" si="27"/>
        <v>0</v>
      </c>
      <c r="BH393" s="226">
        <v>0</v>
      </c>
      <c r="BI393" s="226">
        <v>0</v>
      </c>
      <c r="BJ393" s="226">
        <v>0</v>
      </c>
      <c r="BK393" s="228">
        <v>0</v>
      </c>
    </row>
    <row r="394" spans="1:63" s="223" customFormat="1" ht="38.25" customHeight="1">
      <c r="A394" s="306" t="s">
        <v>71</v>
      </c>
      <c r="B394" s="306"/>
      <c r="C394" s="306"/>
      <c r="D394" s="306"/>
      <c r="E394" s="306"/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  <c r="R394" s="306"/>
      <c r="S394" s="306"/>
      <c r="T394" s="306"/>
      <c r="U394" s="306"/>
      <c r="V394" s="306"/>
      <c r="W394" s="306"/>
      <c r="X394" s="306"/>
      <c r="Y394" s="306"/>
      <c r="Z394" s="306"/>
      <c r="AA394" s="306"/>
      <c r="AB394" s="306"/>
      <c r="AC394" s="306"/>
      <c r="AD394" s="306"/>
      <c r="AE394" s="306"/>
      <c r="AF394" s="306"/>
      <c r="AG394" s="306"/>
      <c r="AH394" s="306"/>
      <c r="AI394" s="306"/>
      <c r="AJ394" s="306"/>
      <c r="AK394" s="306"/>
      <c r="AL394" s="306"/>
      <c r="AM394" s="306"/>
      <c r="AN394" s="306"/>
      <c r="AO394" s="306"/>
      <c r="AP394" s="224"/>
      <c r="AQ394" s="307" t="s">
        <v>59</v>
      </c>
      <c r="AR394" s="307"/>
      <c r="AS394" s="307"/>
      <c r="AT394" s="307"/>
      <c r="AU394" s="307"/>
      <c r="AV394" s="307"/>
      <c r="AW394" s="307"/>
      <c r="AX394" s="307"/>
      <c r="AY394" s="307"/>
      <c r="AZ394" s="307"/>
      <c r="BA394" s="307"/>
      <c r="BB394" s="307"/>
      <c r="BC394" s="225"/>
      <c r="BD394" s="225"/>
      <c r="BE394" s="225"/>
      <c r="BF394" s="225" t="s">
        <v>72</v>
      </c>
      <c r="BG394" s="249">
        <f t="shared" si="27"/>
        <v>0</v>
      </c>
      <c r="BH394" s="226">
        <v>0</v>
      </c>
      <c r="BI394" s="226">
        <v>0</v>
      </c>
      <c r="BJ394" s="226">
        <v>0</v>
      </c>
      <c r="BK394" s="228">
        <v>0</v>
      </c>
    </row>
    <row r="395" spans="1:63" s="223" customFormat="1" ht="23.25" customHeight="1">
      <c r="A395" s="306" t="s">
        <v>73</v>
      </c>
      <c r="B395" s="306"/>
      <c r="C395" s="306"/>
      <c r="D395" s="306"/>
      <c r="E395" s="306"/>
      <c r="F395" s="306"/>
      <c r="G395" s="306"/>
      <c r="H395" s="306"/>
      <c r="I395" s="306"/>
      <c r="J395" s="306"/>
      <c r="K395" s="306"/>
      <c r="L395" s="306"/>
      <c r="M395" s="306"/>
      <c r="N395" s="306"/>
      <c r="O395" s="306"/>
      <c r="P395" s="306"/>
      <c r="Q395" s="306"/>
      <c r="R395" s="306"/>
      <c r="S395" s="306"/>
      <c r="T395" s="306"/>
      <c r="U395" s="306"/>
      <c r="V395" s="306"/>
      <c r="W395" s="306"/>
      <c r="X395" s="306"/>
      <c r="Y395" s="306"/>
      <c r="Z395" s="306"/>
      <c r="AA395" s="306"/>
      <c r="AB395" s="306"/>
      <c r="AC395" s="306"/>
      <c r="AD395" s="306"/>
      <c r="AE395" s="306"/>
      <c r="AF395" s="306"/>
      <c r="AG395" s="306"/>
      <c r="AH395" s="306"/>
      <c r="AI395" s="306"/>
      <c r="AJ395" s="306"/>
      <c r="AK395" s="306"/>
      <c r="AL395" s="306"/>
      <c r="AM395" s="306"/>
      <c r="AN395" s="306"/>
      <c r="AO395" s="306"/>
      <c r="AP395" s="224"/>
      <c r="AQ395" s="307" t="s">
        <v>59</v>
      </c>
      <c r="AR395" s="307"/>
      <c r="AS395" s="307"/>
      <c r="AT395" s="307"/>
      <c r="AU395" s="307"/>
      <c r="AV395" s="307"/>
      <c r="AW395" s="307"/>
      <c r="AX395" s="307"/>
      <c r="AY395" s="307"/>
      <c r="AZ395" s="307"/>
      <c r="BA395" s="307"/>
      <c r="BB395" s="307"/>
      <c r="BC395" s="225"/>
      <c r="BD395" s="225"/>
      <c r="BE395" s="225"/>
      <c r="BF395" s="225" t="s">
        <v>74</v>
      </c>
      <c r="BG395" s="249">
        <f t="shared" si="27"/>
        <v>0</v>
      </c>
      <c r="BH395" s="226">
        <v>0</v>
      </c>
      <c r="BI395" s="226">
        <v>0</v>
      </c>
      <c r="BJ395" s="226">
        <v>0</v>
      </c>
      <c r="BK395" s="228">
        <v>0</v>
      </c>
    </row>
    <row r="396" spans="1:63" s="223" customFormat="1" ht="67.5" customHeight="1">
      <c r="A396" s="306" t="s">
        <v>75</v>
      </c>
      <c r="B396" s="306"/>
      <c r="C396" s="306"/>
      <c r="D396" s="306"/>
      <c r="E396" s="306"/>
      <c r="F396" s="306"/>
      <c r="G396" s="306"/>
      <c r="H396" s="306"/>
      <c r="I396" s="306"/>
      <c r="J396" s="306"/>
      <c r="K396" s="306"/>
      <c r="L396" s="306"/>
      <c r="M396" s="306"/>
      <c r="N396" s="306"/>
      <c r="O396" s="306"/>
      <c r="P396" s="306"/>
      <c r="Q396" s="306"/>
      <c r="R396" s="306"/>
      <c r="S396" s="306"/>
      <c r="T396" s="306"/>
      <c r="U396" s="306"/>
      <c r="V396" s="306"/>
      <c r="W396" s="306"/>
      <c r="X396" s="306"/>
      <c r="Y396" s="306"/>
      <c r="Z396" s="306"/>
      <c r="AA396" s="306"/>
      <c r="AB396" s="306"/>
      <c r="AC396" s="306"/>
      <c r="AD396" s="306"/>
      <c r="AE396" s="306"/>
      <c r="AF396" s="306"/>
      <c r="AG396" s="306"/>
      <c r="AH396" s="306"/>
      <c r="AI396" s="306"/>
      <c r="AJ396" s="306"/>
      <c r="AK396" s="306"/>
      <c r="AL396" s="306"/>
      <c r="AM396" s="306"/>
      <c r="AN396" s="306"/>
      <c r="AO396" s="306"/>
      <c r="AP396" s="224"/>
      <c r="AQ396" s="307" t="s">
        <v>59</v>
      </c>
      <c r="AR396" s="307"/>
      <c r="AS396" s="307"/>
      <c r="AT396" s="307"/>
      <c r="AU396" s="307"/>
      <c r="AV396" s="307"/>
      <c r="AW396" s="307"/>
      <c r="AX396" s="307"/>
      <c r="AY396" s="307"/>
      <c r="AZ396" s="307"/>
      <c r="BA396" s="307"/>
      <c r="BB396" s="307"/>
      <c r="BC396" s="225"/>
      <c r="BD396" s="225"/>
      <c r="BE396" s="225"/>
      <c r="BF396" s="225" t="s">
        <v>76</v>
      </c>
      <c r="BG396" s="249">
        <f t="shared" si="27"/>
        <v>0</v>
      </c>
      <c r="BH396" s="226">
        <v>0</v>
      </c>
      <c r="BI396" s="226">
        <v>0</v>
      </c>
      <c r="BJ396" s="226">
        <v>0</v>
      </c>
      <c r="BK396" s="228">
        <v>0</v>
      </c>
    </row>
    <row r="397" spans="1:63" s="223" customFormat="1" ht="38.25" customHeight="1">
      <c r="A397" s="306" t="s">
        <v>77</v>
      </c>
      <c r="B397" s="306"/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  <c r="R397" s="306"/>
      <c r="S397" s="306"/>
      <c r="T397" s="306"/>
      <c r="U397" s="306"/>
      <c r="V397" s="306"/>
      <c r="W397" s="306"/>
      <c r="X397" s="306"/>
      <c r="Y397" s="306"/>
      <c r="Z397" s="306"/>
      <c r="AA397" s="306"/>
      <c r="AB397" s="306"/>
      <c r="AC397" s="306"/>
      <c r="AD397" s="306"/>
      <c r="AE397" s="306"/>
      <c r="AF397" s="306"/>
      <c r="AG397" s="306"/>
      <c r="AH397" s="306"/>
      <c r="AI397" s="306"/>
      <c r="AJ397" s="306"/>
      <c r="AK397" s="306"/>
      <c r="AL397" s="306"/>
      <c r="AM397" s="306"/>
      <c r="AN397" s="306"/>
      <c r="AO397" s="306"/>
      <c r="AP397" s="224"/>
      <c r="AQ397" s="307" t="s">
        <v>59</v>
      </c>
      <c r="AR397" s="307"/>
      <c r="AS397" s="307"/>
      <c r="AT397" s="307"/>
      <c r="AU397" s="307"/>
      <c r="AV397" s="307"/>
      <c r="AW397" s="307"/>
      <c r="AX397" s="307"/>
      <c r="AY397" s="307"/>
      <c r="AZ397" s="307"/>
      <c r="BA397" s="307"/>
      <c r="BB397" s="307"/>
      <c r="BC397" s="225"/>
      <c r="BD397" s="225"/>
      <c r="BE397" s="225"/>
      <c r="BF397" s="225" t="s">
        <v>78</v>
      </c>
      <c r="BG397" s="249">
        <f t="shared" si="27"/>
        <v>451508.4</v>
      </c>
      <c r="BH397" s="226">
        <v>0</v>
      </c>
      <c r="BI397" s="226">
        <v>0</v>
      </c>
      <c r="BJ397" s="226">
        <v>0</v>
      </c>
      <c r="BK397" s="228">
        <v>451508.4</v>
      </c>
    </row>
    <row r="398" spans="1:63" s="223" customFormat="1" ht="24.75" customHeight="1">
      <c r="A398" s="306" t="s">
        <v>79</v>
      </c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  <c r="R398" s="306"/>
      <c r="S398" s="306"/>
      <c r="T398" s="306"/>
      <c r="U398" s="306"/>
      <c r="V398" s="306"/>
      <c r="W398" s="306"/>
      <c r="X398" s="306"/>
      <c r="Y398" s="306"/>
      <c r="Z398" s="306"/>
      <c r="AA398" s="306"/>
      <c r="AB398" s="306"/>
      <c r="AC398" s="306"/>
      <c r="AD398" s="306"/>
      <c r="AE398" s="306"/>
      <c r="AF398" s="306"/>
      <c r="AG398" s="306"/>
      <c r="AH398" s="306"/>
      <c r="AI398" s="306"/>
      <c r="AJ398" s="306"/>
      <c r="AK398" s="306"/>
      <c r="AL398" s="306"/>
      <c r="AM398" s="306"/>
      <c r="AN398" s="306"/>
      <c r="AO398" s="306"/>
      <c r="AP398" s="224"/>
      <c r="AQ398" s="307" t="s">
        <v>59</v>
      </c>
      <c r="AR398" s="307"/>
      <c r="AS398" s="307"/>
      <c r="AT398" s="307"/>
      <c r="AU398" s="307"/>
      <c r="AV398" s="307"/>
      <c r="AW398" s="307"/>
      <c r="AX398" s="307"/>
      <c r="AY398" s="307"/>
      <c r="AZ398" s="307"/>
      <c r="BA398" s="307"/>
      <c r="BB398" s="307"/>
      <c r="BC398" s="225"/>
      <c r="BD398" s="225"/>
      <c r="BE398" s="225"/>
      <c r="BF398" s="225" t="s">
        <v>80</v>
      </c>
      <c r="BG398" s="249">
        <f t="shared" si="27"/>
        <v>364800</v>
      </c>
      <c r="BH398" s="226">
        <v>0</v>
      </c>
      <c r="BI398" s="226">
        <v>0</v>
      </c>
      <c r="BJ398" s="226">
        <v>0</v>
      </c>
      <c r="BK398" s="228">
        <v>364800</v>
      </c>
    </row>
    <row r="399" spans="1:63" s="223" customFormat="1" ht="24.75" customHeight="1">
      <c r="A399" s="306" t="s">
        <v>81</v>
      </c>
      <c r="B399" s="306"/>
      <c r="C399" s="306"/>
      <c r="D399" s="306"/>
      <c r="E399" s="306"/>
      <c r="F399" s="306"/>
      <c r="G399" s="306"/>
      <c r="H399" s="306"/>
      <c r="I399" s="306"/>
      <c r="J399" s="306"/>
      <c r="K399" s="306"/>
      <c r="L399" s="306"/>
      <c r="M399" s="306"/>
      <c r="N399" s="306"/>
      <c r="O399" s="306"/>
      <c r="P399" s="306"/>
      <c r="Q399" s="306"/>
      <c r="R399" s="306"/>
      <c r="S399" s="306"/>
      <c r="T399" s="306"/>
      <c r="U399" s="306"/>
      <c r="V399" s="306"/>
      <c r="W399" s="306"/>
      <c r="X399" s="306"/>
      <c r="Y399" s="306"/>
      <c r="Z399" s="306"/>
      <c r="AA399" s="306"/>
      <c r="AB399" s="306"/>
      <c r="AC399" s="306"/>
      <c r="AD399" s="306"/>
      <c r="AE399" s="306"/>
      <c r="AF399" s="306"/>
      <c r="AG399" s="306"/>
      <c r="AH399" s="306"/>
      <c r="AI399" s="306"/>
      <c r="AJ399" s="306"/>
      <c r="AK399" s="306"/>
      <c r="AL399" s="306"/>
      <c r="AM399" s="306"/>
      <c r="AN399" s="306"/>
      <c r="AO399" s="306"/>
      <c r="AP399" s="224"/>
      <c r="AQ399" s="307" t="s">
        <v>59</v>
      </c>
      <c r="AR399" s="307"/>
      <c r="AS399" s="307"/>
      <c r="AT399" s="307"/>
      <c r="AU399" s="307"/>
      <c r="AV399" s="307"/>
      <c r="AW399" s="307"/>
      <c r="AX399" s="307"/>
      <c r="AY399" s="307"/>
      <c r="AZ399" s="307"/>
      <c r="BA399" s="307"/>
      <c r="BB399" s="307"/>
      <c r="BC399" s="225"/>
      <c r="BD399" s="225"/>
      <c r="BE399" s="225"/>
      <c r="BF399" s="225" t="s">
        <v>82</v>
      </c>
      <c r="BG399" s="249">
        <f t="shared" si="27"/>
        <v>0</v>
      </c>
      <c r="BH399" s="226">
        <v>0</v>
      </c>
      <c r="BI399" s="226">
        <v>0</v>
      </c>
      <c r="BJ399" s="226">
        <v>0</v>
      </c>
      <c r="BK399" s="228">
        <v>0</v>
      </c>
    </row>
    <row r="400" spans="1:63" s="223" customFormat="1" ht="36" customHeight="1">
      <c r="A400" s="306" t="s">
        <v>83</v>
      </c>
      <c r="B400" s="306"/>
      <c r="C400" s="306"/>
      <c r="D400" s="306"/>
      <c r="E400" s="306"/>
      <c r="F400" s="306"/>
      <c r="G400" s="306"/>
      <c r="H400" s="306"/>
      <c r="I400" s="306"/>
      <c r="J400" s="306"/>
      <c r="K400" s="306"/>
      <c r="L400" s="306"/>
      <c r="M400" s="306"/>
      <c r="N400" s="306"/>
      <c r="O400" s="306"/>
      <c r="P400" s="306"/>
      <c r="Q400" s="306"/>
      <c r="R400" s="306"/>
      <c r="S400" s="306"/>
      <c r="T400" s="306"/>
      <c r="U400" s="306"/>
      <c r="V400" s="306"/>
      <c r="W400" s="306"/>
      <c r="X400" s="306"/>
      <c r="Y400" s="306"/>
      <c r="Z400" s="306"/>
      <c r="AA400" s="306"/>
      <c r="AB400" s="306"/>
      <c r="AC400" s="306"/>
      <c r="AD400" s="306"/>
      <c r="AE400" s="306"/>
      <c r="AF400" s="306"/>
      <c r="AG400" s="306"/>
      <c r="AH400" s="306"/>
      <c r="AI400" s="306"/>
      <c r="AJ400" s="306"/>
      <c r="AK400" s="306"/>
      <c r="AL400" s="306"/>
      <c r="AM400" s="306"/>
      <c r="AN400" s="306"/>
      <c r="AO400" s="306"/>
      <c r="AP400" s="224"/>
      <c r="AQ400" s="307" t="s">
        <v>59</v>
      </c>
      <c r="AR400" s="307"/>
      <c r="AS400" s="307"/>
      <c r="AT400" s="307"/>
      <c r="AU400" s="307"/>
      <c r="AV400" s="307"/>
      <c r="AW400" s="307"/>
      <c r="AX400" s="307"/>
      <c r="AY400" s="307"/>
      <c r="AZ400" s="307"/>
      <c r="BA400" s="307"/>
      <c r="BB400" s="307"/>
      <c r="BC400" s="225"/>
      <c r="BD400" s="225"/>
      <c r="BE400" s="225"/>
      <c r="BF400" s="225" t="s">
        <v>84</v>
      </c>
      <c r="BG400" s="249">
        <f t="shared" si="27"/>
        <v>0</v>
      </c>
      <c r="BH400" s="226">
        <v>0</v>
      </c>
      <c r="BI400" s="226">
        <v>0</v>
      </c>
      <c r="BJ400" s="226">
        <v>0</v>
      </c>
      <c r="BK400" s="228">
        <v>0</v>
      </c>
    </row>
    <row r="401" spans="1:63" s="223" customFormat="1" ht="67.5" customHeight="1">
      <c r="A401" s="306" t="s">
        <v>85</v>
      </c>
      <c r="B401" s="306"/>
      <c r="C401" s="306"/>
      <c r="D401" s="306"/>
      <c r="E401" s="306"/>
      <c r="F401" s="306"/>
      <c r="G401" s="306"/>
      <c r="H401" s="306"/>
      <c r="I401" s="306"/>
      <c r="J401" s="306"/>
      <c r="K401" s="306"/>
      <c r="L401" s="306"/>
      <c r="M401" s="306"/>
      <c r="N401" s="306"/>
      <c r="O401" s="306"/>
      <c r="P401" s="306"/>
      <c r="Q401" s="306"/>
      <c r="R401" s="306"/>
      <c r="S401" s="306"/>
      <c r="T401" s="306"/>
      <c r="U401" s="306"/>
      <c r="V401" s="306"/>
      <c r="W401" s="306"/>
      <c r="X401" s="306"/>
      <c r="Y401" s="306"/>
      <c r="Z401" s="306"/>
      <c r="AA401" s="306"/>
      <c r="AB401" s="306"/>
      <c r="AC401" s="306"/>
      <c r="AD401" s="306"/>
      <c r="AE401" s="306"/>
      <c r="AF401" s="306"/>
      <c r="AG401" s="306"/>
      <c r="AH401" s="306"/>
      <c r="AI401" s="306"/>
      <c r="AJ401" s="306"/>
      <c r="AK401" s="306"/>
      <c r="AL401" s="306"/>
      <c r="AM401" s="306"/>
      <c r="AN401" s="306"/>
      <c r="AO401" s="306"/>
      <c r="AP401" s="224"/>
      <c r="AQ401" s="307" t="s">
        <v>59</v>
      </c>
      <c r="AR401" s="307"/>
      <c r="AS401" s="307"/>
      <c r="AT401" s="307"/>
      <c r="AU401" s="307"/>
      <c r="AV401" s="307"/>
      <c r="AW401" s="307"/>
      <c r="AX401" s="307"/>
      <c r="AY401" s="307"/>
      <c r="AZ401" s="307"/>
      <c r="BA401" s="307"/>
      <c r="BB401" s="307"/>
      <c r="BC401" s="225"/>
      <c r="BD401" s="225"/>
      <c r="BE401" s="225"/>
      <c r="BF401" s="225" t="s">
        <v>86</v>
      </c>
      <c r="BG401" s="249">
        <f t="shared" si="27"/>
        <v>0</v>
      </c>
      <c r="BH401" s="226">
        <v>0</v>
      </c>
      <c r="BI401" s="226">
        <v>0</v>
      </c>
      <c r="BJ401" s="226">
        <v>0</v>
      </c>
      <c r="BK401" s="252">
        <v>0</v>
      </c>
    </row>
    <row r="402" spans="1:63" s="223" customFormat="1" ht="22.5" customHeight="1">
      <c r="A402" s="312" t="s">
        <v>87</v>
      </c>
      <c r="B402" s="312"/>
      <c r="C402" s="312"/>
      <c r="D402" s="312"/>
      <c r="E402" s="312"/>
      <c r="F402" s="312"/>
      <c r="G402" s="312"/>
      <c r="H402" s="312"/>
      <c r="I402" s="312"/>
      <c r="J402" s="312"/>
      <c r="K402" s="312"/>
      <c r="L402" s="312"/>
      <c r="M402" s="312"/>
      <c r="N402" s="312"/>
      <c r="O402" s="312"/>
      <c r="P402" s="312"/>
      <c r="Q402" s="312"/>
      <c r="R402" s="312"/>
      <c r="S402" s="312"/>
      <c r="T402" s="312"/>
      <c r="U402" s="312"/>
      <c r="V402" s="312"/>
      <c r="W402" s="312"/>
      <c r="X402" s="312"/>
      <c r="Y402" s="312"/>
      <c r="Z402" s="312"/>
      <c r="AA402" s="312"/>
      <c r="AB402" s="312"/>
      <c r="AC402" s="312"/>
      <c r="AD402" s="312"/>
      <c r="AE402" s="312"/>
      <c r="AF402" s="312"/>
      <c r="AG402" s="312"/>
      <c r="AH402" s="312"/>
      <c r="AI402" s="312"/>
      <c r="AJ402" s="312"/>
      <c r="AK402" s="312"/>
      <c r="AL402" s="312"/>
      <c r="AM402" s="312"/>
      <c r="AN402" s="312"/>
      <c r="AO402" s="312"/>
      <c r="AP402" s="233">
        <v>260</v>
      </c>
      <c r="AQ402" s="307"/>
      <c r="AR402" s="307"/>
      <c r="AS402" s="307"/>
      <c r="AT402" s="307"/>
      <c r="AU402" s="307"/>
      <c r="AV402" s="307"/>
      <c r="AW402" s="307"/>
      <c r="AX402" s="307"/>
      <c r="AY402" s="307"/>
      <c r="AZ402" s="307"/>
      <c r="BA402" s="307"/>
      <c r="BB402" s="307"/>
      <c r="BC402" s="307"/>
      <c r="BD402" s="307"/>
      <c r="BE402" s="307"/>
      <c r="BF402" s="225"/>
      <c r="BG402" s="249">
        <f>BG403+BG404+BG405</f>
        <v>0</v>
      </c>
      <c r="BH402" s="249">
        <f>BH403+BH404+BH405</f>
        <v>0</v>
      </c>
      <c r="BI402" s="249">
        <f>BI403+BI404+BI405</f>
        <v>0</v>
      </c>
      <c r="BJ402" s="249">
        <f>BJ403+BJ404+BJ405</f>
        <v>0</v>
      </c>
      <c r="BK402" s="249">
        <f>BK403+BK404+BK405</f>
        <v>0</v>
      </c>
    </row>
    <row r="403" spans="1:63" s="223" customFormat="1" ht="31.5" customHeight="1">
      <c r="A403" s="314" t="s">
        <v>88</v>
      </c>
      <c r="B403" s="314"/>
      <c r="C403" s="314"/>
      <c r="D403" s="314"/>
      <c r="E403" s="314"/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4"/>
      <c r="W403" s="314"/>
      <c r="X403" s="314"/>
      <c r="Y403" s="314"/>
      <c r="Z403" s="314"/>
      <c r="AA403" s="314"/>
      <c r="AB403" s="314"/>
      <c r="AC403" s="314"/>
      <c r="AD403" s="314"/>
      <c r="AE403" s="314"/>
      <c r="AF403" s="314"/>
      <c r="AG403" s="314"/>
      <c r="AH403" s="314"/>
      <c r="AI403" s="314"/>
      <c r="AJ403" s="314"/>
      <c r="AK403" s="314"/>
      <c r="AL403" s="314"/>
      <c r="AM403" s="314"/>
      <c r="AN403" s="314"/>
      <c r="AO403" s="314"/>
      <c r="AP403" s="224"/>
      <c r="AQ403" s="307"/>
      <c r="AR403" s="307"/>
      <c r="AS403" s="307"/>
      <c r="AT403" s="307"/>
      <c r="AU403" s="307"/>
      <c r="AV403" s="307"/>
      <c r="AW403" s="307"/>
      <c r="AX403" s="307"/>
      <c r="AY403" s="307"/>
      <c r="AZ403" s="307"/>
      <c r="BA403" s="307"/>
      <c r="BB403" s="307"/>
      <c r="BC403" s="307"/>
      <c r="BD403" s="307"/>
      <c r="BE403" s="307"/>
      <c r="BF403" s="225" t="s">
        <v>89</v>
      </c>
      <c r="BG403" s="249">
        <f>BH403+BI403+BJ403+BK403</f>
        <v>0</v>
      </c>
      <c r="BH403" s="226">
        <v>0</v>
      </c>
      <c r="BI403" s="226">
        <v>0</v>
      </c>
      <c r="BJ403" s="226">
        <v>0</v>
      </c>
      <c r="BK403" s="252">
        <v>0</v>
      </c>
    </row>
    <row r="404" spans="1:63" s="223" customFormat="1" ht="48" customHeight="1">
      <c r="A404" s="306" t="s">
        <v>90</v>
      </c>
      <c r="B404" s="306"/>
      <c r="C404" s="306"/>
      <c r="D404" s="306"/>
      <c r="E404" s="306"/>
      <c r="F404" s="306"/>
      <c r="G404" s="306"/>
      <c r="H404" s="306"/>
      <c r="I404" s="306"/>
      <c r="J404" s="306"/>
      <c r="K404" s="306"/>
      <c r="L404" s="306"/>
      <c r="M404" s="306"/>
      <c r="N404" s="306"/>
      <c r="O404" s="306"/>
      <c r="P404" s="306"/>
      <c r="Q404" s="306"/>
      <c r="R404" s="306"/>
      <c r="S404" s="306"/>
      <c r="T404" s="306"/>
      <c r="U404" s="306"/>
      <c r="V404" s="306"/>
      <c r="W404" s="306"/>
      <c r="X404" s="306"/>
      <c r="Y404" s="306"/>
      <c r="Z404" s="306"/>
      <c r="AA404" s="306"/>
      <c r="AB404" s="306"/>
      <c r="AC404" s="306"/>
      <c r="AD404" s="306"/>
      <c r="AE404" s="306"/>
      <c r="AF404" s="306"/>
      <c r="AG404" s="306"/>
      <c r="AH404" s="306"/>
      <c r="AI404" s="306"/>
      <c r="AJ404" s="306"/>
      <c r="AK404" s="306"/>
      <c r="AL404" s="306"/>
      <c r="AM404" s="306"/>
      <c r="AN404" s="306"/>
      <c r="AO404" s="306"/>
      <c r="AP404" s="224"/>
      <c r="AQ404" s="307"/>
      <c r="AR404" s="307"/>
      <c r="AS404" s="307"/>
      <c r="AT404" s="307"/>
      <c r="AU404" s="307"/>
      <c r="AV404" s="307"/>
      <c r="AW404" s="307"/>
      <c r="AX404" s="307"/>
      <c r="AY404" s="307"/>
      <c r="AZ404" s="307"/>
      <c r="BA404" s="307"/>
      <c r="BB404" s="307"/>
      <c r="BC404" s="225"/>
      <c r="BD404" s="225"/>
      <c r="BE404" s="225"/>
      <c r="BF404" s="225" t="s">
        <v>91</v>
      </c>
      <c r="BG404" s="249">
        <f>BH404+BI404+BJ404+BK404</f>
        <v>0</v>
      </c>
      <c r="BH404" s="226">
        <v>0</v>
      </c>
      <c r="BI404" s="226">
        <v>0</v>
      </c>
      <c r="BJ404" s="226">
        <v>0</v>
      </c>
      <c r="BK404" s="252">
        <v>0</v>
      </c>
    </row>
    <row r="405" spans="1:63" s="223" customFormat="1" ht="35.25" customHeight="1">
      <c r="A405" s="306" t="s">
        <v>92</v>
      </c>
      <c r="B405" s="306"/>
      <c r="C405" s="306"/>
      <c r="D405" s="306"/>
      <c r="E405" s="306"/>
      <c r="F405" s="306"/>
      <c r="G405" s="306"/>
      <c r="H405" s="306"/>
      <c r="I405" s="306"/>
      <c r="J405" s="306"/>
      <c r="K405" s="306"/>
      <c r="L405" s="306"/>
      <c r="M405" s="306"/>
      <c r="N405" s="306"/>
      <c r="O405" s="306"/>
      <c r="P405" s="306"/>
      <c r="Q405" s="306"/>
      <c r="R405" s="306"/>
      <c r="S405" s="306"/>
      <c r="T405" s="306"/>
      <c r="U405" s="306"/>
      <c r="V405" s="306"/>
      <c r="W405" s="306"/>
      <c r="X405" s="306"/>
      <c r="Y405" s="306"/>
      <c r="Z405" s="306"/>
      <c r="AA405" s="306"/>
      <c r="AB405" s="306"/>
      <c r="AC405" s="306"/>
      <c r="AD405" s="306"/>
      <c r="AE405" s="306"/>
      <c r="AF405" s="306"/>
      <c r="AG405" s="306"/>
      <c r="AH405" s="306"/>
      <c r="AI405" s="306"/>
      <c r="AJ405" s="306"/>
      <c r="AK405" s="306"/>
      <c r="AL405" s="306"/>
      <c r="AM405" s="306"/>
      <c r="AN405" s="306"/>
      <c r="AO405" s="306"/>
      <c r="AP405" s="224"/>
      <c r="AQ405" s="307"/>
      <c r="AR405" s="307"/>
      <c r="AS405" s="307"/>
      <c r="AT405" s="307"/>
      <c r="AU405" s="307"/>
      <c r="AV405" s="307"/>
      <c r="AW405" s="307"/>
      <c r="AX405" s="307"/>
      <c r="AY405" s="307"/>
      <c r="AZ405" s="307"/>
      <c r="BA405" s="307"/>
      <c r="BB405" s="307"/>
      <c r="BC405" s="225"/>
      <c r="BD405" s="225"/>
      <c r="BE405" s="225"/>
      <c r="BF405" s="225" t="s">
        <v>93</v>
      </c>
      <c r="BG405" s="249">
        <f>BH405+BI405+BJ405+BK405</f>
        <v>0</v>
      </c>
      <c r="BH405" s="226">
        <v>0</v>
      </c>
      <c r="BI405" s="226">
        <v>0</v>
      </c>
      <c r="BJ405" s="226">
        <v>0</v>
      </c>
      <c r="BK405" s="252">
        <v>0</v>
      </c>
    </row>
    <row r="406" spans="1:63" s="223" customFormat="1" ht="25.5" customHeight="1">
      <c r="A406" s="312" t="s">
        <v>94</v>
      </c>
      <c r="B406" s="312"/>
      <c r="C406" s="312"/>
      <c r="D406" s="312"/>
      <c r="E406" s="312"/>
      <c r="F406" s="312"/>
      <c r="G406" s="312"/>
      <c r="H406" s="312"/>
      <c r="I406" s="312"/>
      <c r="J406" s="312"/>
      <c r="K406" s="312"/>
      <c r="L406" s="312"/>
      <c r="M406" s="312"/>
      <c r="N406" s="312"/>
      <c r="O406" s="312"/>
      <c r="P406" s="312"/>
      <c r="Q406" s="312"/>
      <c r="R406" s="312"/>
      <c r="S406" s="312"/>
      <c r="T406" s="312"/>
      <c r="U406" s="312"/>
      <c r="V406" s="312"/>
      <c r="W406" s="312"/>
      <c r="X406" s="312"/>
      <c r="Y406" s="312"/>
      <c r="Z406" s="312"/>
      <c r="AA406" s="312"/>
      <c r="AB406" s="312"/>
      <c r="AC406" s="312"/>
      <c r="AD406" s="312"/>
      <c r="AE406" s="312"/>
      <c r="AF406" s="312"/>
      <c r="AG406" s="312"/>
      <c r="AH406" s="312"/>
      <c r="AI406" s="312"/>
      <c r="AJ406" s="312"/>
      <c r="AK406" s="312"/>
      <c r="AL406" s="312"/>
      <c r="AM406" s="312"/>
      <c r="AN406" s="312"/>
      <c r="AO406" s="312"/>
      <c r="AP406" s="233">
        <v>290</v>
      </c>
      <c r="AQ406" s="307"/>
      <c r="AR406" s="307"/>
      <c r="AS406" s="307"/>
      <c r="AT406" s="307"/>
      <c r="AU406" s="307"/>
      <c r="AV406" s="307"/>
      <c r="AW406" s="307"/>
      <c r="AX406" s="307"/>
      <c r="AY406" s="307"/>
      <c r="AZ406" s="307"/>
      <c r="BA406" s="307"/>
      <c r="BB406" s="307"/>
      <c r="BC406" s="307"/>
      <c r="BD406" s="307"/>
      <c r="BE406" s="307"/>
      <c r="BF406" s="225"/>
      <c r="BG406" s="249">
        <f>BG408+BG409+BG410+BG411+BG412+BG413+BG414+BG415</f>
        <v>0</v>
      </c>
      <c r="BH406" s="249">
        <f>BH408+BH409+BH410+BH411+BH412+BH413+BH414+BH415</f>
        <v>0</v>
      </c>
      <c r="BI406" s="249">
        <f>BI408+BI409+BI410+BI411+BI412+BI413+BI414+BI415</f>
        <v>0</v>
      </c>
      <c r="BJ406" s="249">
        <f>BJ408+BJ409+BJ410+BJ411+BJ412+BJ413+BJ414+BJ415</f>
        <v>0</v>
      </c>
      <c r="BK406" s="249">
        <f>BK408+BK409+BK410+BK411+BK412+BK413+BK414+BK415</f>
        <v>0</v>
      </c>
    </row>
    <row r="407" spans="1:63" s="223" customFormat="1" ht="18.75" customHeight="1">
      <c r="A407" s="306" t="s">
        <v>9</v>
      </c>
      <c r="B407" s="306"/>
      <c r="C407" s="306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306"/>
      <c r="O407" s="306"/>
      <c r="P407" s="306"/>
      <c r="Q407" s="306"/>
      <c r="R407" s="306"/>
      <c r="S407" s="306"/>
      <c r="T407" s="306"/>
      <c r="U407" s="306"/>
      <c r="V407" s="306"/>
      <c r="W407" s="306"/>
      <c r="X407" s="306"/>
      <c r="Y407" s="306"/>
      <c r="Z407" s="306"/>
      <c r="AA407" s="306"/>
      <c r="AB407" s="306"/>
      <c r="AC407" s="306"/>
      <c r="AD407" s="306"/>
      <c r="AE407" s="306"/>
      <c r="AF407" s="306"/>
      <c r="AG407" s="306"/>
      <c r="AH407" s="306"/>
      <c r="AI407" s="306"/>
      <c r="AJ407" s="306"/>
      <c r="AK407" s="306"/>
      <c r="AL407" s="306"/>
      <c r="AM407" s="306"/>
      <c r="AN407" s="306"/>
      <c r="AO407" s="306"/>
      <c r="AP407" s="224"/>
      <c r="AQ407" s="307"/>
      <c r="AR407" s="307"/>
      <c r="AS407" s="307"/>
      <c r="AT407" s="307"/>
      <c r="AU407" s="307"/>
      <c r="AV407" s="307"/>
      <c r="AW407" s="307"/>
      <c r="AX407" s="307"/>
      <c r="AY407" s="307"/>
      <c r="AZ407" s="307"/>
      <c r="BA407" s="307"/>
      <c r="BB407" s="307"/>
      <c r="BC407" s="307"/>
      <c r="BD407" s="307"/>
      <c r="BE407" s="307"/>
      <c r="BF407" s="225"/>
      <c r="BG407" s="249"/>
      <c r="BH407" s="226"/>
      <c r="BI407" s="226"/>
      <c r="BJ407" s="226"/>
      <c r="BK407" s="246"/>
    </row>
    <row r="408" spans="1:63" s="223" customFormat="1" ht="36.75" customHeight="1">
      <c r="A408" s="306" t="s">
        <v>95</v>
      </c>
      <c r="B408" s="306"/>
      <c r="C408" s="306"/>
      <c r="D408" s="306"/>
      <c r="E408" s="306"/>
      <c r="F408" s="306"/>
      <c r="G408" s="306"/>
      <c r="H408" s="306"/>
      <c r="I408" s="306"/>
      <c r="J408" s="306"/>
      <c r="K408" s="306"/>
      <c r="L408" s="306"/>
      <c r="M408" s="306"/>
      <c r="N408" s="306"/>
      <c r="O408" s="306"/>
      <c r="P408" s="306"/>
      <c r="Q408" s="306"/>
      <c r="R408" s="306"/>
      <c r="S408" s="306"/>
      <c r="T408" s="306"/>
      <c r="U408" s="306"/>
      <c r="V408" s="306"/>
      <c r="W408" s="306"/>
      <c r="X408" s="306"/>
      <c r="Y408" s="306"/>
      <c r="Z408" s="306"/>
      <c r="AA408" s="306"/>
      <c r="AB408" s="306"/>
      <c r="AC408" s="306"/>
      <c r="AD408" s="306"/>
      <c r="AE408" s="306"/>
      <c r="AF408" s="306"/>
      <c r="AG408" s="306"/>
      <c r="AH408" s="306"/>
      <c r="AI408" s="306"/>
      <c r="AJ408" s="306"/>
      <c r="AK408" s="306"/>
      <c r="AL408" s="306"/>
      <c r="AM408" s="306"/>
      <c r="AN408" s="306"/>
      <c r="AO408" s="306"/>
      <c r="AP408" s="233"/>
      <c r="AQ408" s="313" t="s">
        <v>96</v>
      </c>
      <c r="AR408" s="313"/>
      <c r="AS408" s="313"/>
      <c r="AT408" s="313"/>
      <c r="AU408" s="313"/>
      <c r="AV408" s="313"/>
      <c r="AW408" s="313"/>
      <c r="AX408" s="313"/>
      <c r="AY408" s="313"/>
      <c r="AZ408" s="313"/>
      <c r="BA408" s="313"/>
      <c r="BB408" s="313"/>
      <c r="BC408" s="313"/>
      <c r="BD408" s="313"/>
      <c r="BE408" s="313"/>
      <c r="BF408" s="225" t="s">
        <v>97</v>
      </c>
      <c r="BG408" s="249">
        <f aca="true" t="shared" si="28" ref="BG408:BG415">BH408+BI408+BJ408+BK408</f>
        <v>0</v>
      </c>
      <c r="BH408" s="226">
        <v>0</v>
      </c>
      <c r="BI408" s="226">
        <v>0</v>
      </c>
      <c r="BJ408" s="253">
        <v>0</v>
      </c>
      <c r="BK408" s="253">
        <v>0</v>
      </c>
    </row>
    <row r="409" spans="1:63" s="223" customFormat="1" ht="23.25" customHeight="1">
      <c r="A409" s="306" t="s">
        <v>98</v>
      </c>
      <c r="B409" s="306"/>
      <c r="C409" s="306"/>
      <c r="D409" s="306"/>
      <c r="E409" s="306"/>
      <c r="F409" s="306"/>
      <c r="G409" s="306"/>
      <c r="H409" s="306"/>
      <c r="I409" s="306"/>
      <c r="J409" s="306"/>
      <c r="K409" s="306"/>
      <c r="L409" s="306"/>
      <c r="M409" s="306"/>
      <c r="N409" s="306"/>
      <c r="O409" s="306"/>
      <c r="P409" s="306"/>
      <c r="Q409" s="306"/>
      <c r="R409" s="306"/>
      <c r="S409" s="306"/>
      <c r="T409" s="306"/>
      <c r="U409" s="306"/>
      <c r="V409" s="306"/>
      <c r="W409" s="306"/>
      <c r="X409" s="306"/>
      <c r="Y409" s="306"/>
      <c r="Z409" s="306"/>
      <c r="AA409" s="306"/>
      <c r="AB409" s="306"/>
      <c r="AC409" s="306"/>
      <c r="AD409" s="306"/>
      <c r="AE409" s="306"/>
      <c r="AF409" s="306"/>
      <c r="AG409" s="306"/>
      <c r="AH409" s="306"/>
      <c r="AI409" s="306"/>
      <c r="AJ409" s="306"/>
      <c r="AK409" s="306"/>
      <c r="AL409" s="306"/>
      <c r="AM409" s="306"/>
      <c r="AN409" s="306"/>
      <c r="AO409" s="306"/>
      <c r="AP409" s="233"/>
      <c r="AQ409" s="313" t="s">
        <v>96</v>
      </c>
      <c r="AR409" s="313"/>
      <c r="AS409" s="313"/>
      <c r="AT409" s="313"/>
      <c r="AU409" s="313"/>
      <c r="AV409" s="313"/>
      <c r="AW409" s="313"/>
      <c r="AX409" s="313"/>
      <c r="AY409" s="313"/>
      <c r="AZ409" s="313"/>
      <c r="BA409" s="313"/>
      <c r="BB409" s="313"/>
      <c r="BC409" s="313"/>
      <c r="BD409" s="313"/>
      <c r="BE409" s="313"/>
      <c r="BF409" s="225" t="s">
        <v>97</v>
      </c>
      <c r="BG409" s="249">
        <f t="shared" si="28"/>
        <v>0</v>
      </c>
      <c r="BH409" s="226">
        <v>0</v>
      </c>
      <c r="BI409" s="226">
        <v>0</v>
      </c>
      <c r="BJ409" s="253">
        <v>0</v>
      </c>
      <c r="BK409" s="253">
        <v>0</v>
      </c>
    </row>
    <row r="410" spans="1:63" s="223" customFormat="1" ht="51.75" customHeight="1">
      <c r="A410" s="306" t="s">
        <v>99</v>
      </c>
      <c r="B410" s="306"/>
      <c r="C410" s="306"/>
      <c r="D410" s="306"/>
      <c r="E410" s="306"/>
      <c r="F410" s="306"/>
      <c r="G410" s="306"/>
      <c r="H410" s="306"/>
      <c r="I410" s="306"/>
      <c r="J410" s="306"/>
      <c r="K410" s="306"/>
      <c r="L410" s="306"/>
      <c r="M410" s="306"/>
      <c r="N410" s="306"/>
      <c r="O410" s="306"/>
      <c r="P410" s="306"/>
      <c r="Q410" s="306"/>
      <c r="R410" s="306"/>
      <c r="S410" s="306"/>
      <c r="T410" s="306"/>
      <c r="U410" s="306"/>
      <c r="V410" s="306"/>
      <c r="W410" s="306"/>
      <c r="X410" s="306"/>
      <c r="Y410" s="306"/>
      <c r="Z410" s="306"/>
      <c r="AA410" s="306"/>
      <c r="AB410" s="306"/>
      <c r="AC410" s="306"/>
      <c r="AD410" s="306"/>
      <c r="AE410" s="306"/>
      <c r="AF410" s="306"/>
      <c r="AG410" s="306"/>
      <c r="AH410" s="306"/>
      <c r="AI410" s="306"/>
      <c r="AJ410" s="306"/>
      <c r="AK410" s="306"/>
      <c r="AL410" s="306"/>
      <c r="AM410" s="306"/>
      <c r="AN410" s="306"/>
      <c r="AO410" s="306"/>
      <c r="AP410" s="233"/>
      <c r="AQ410" s="313" t="s">
        <v>100</v>
      </c>
      <c r="AR410" s="313"/>
      <c r="AS410" s="313"/>
      <c r="AT410" s="313"/>
      <c r="AU410" s="313"/>
      <c r="AV410" s="313"/>
      <c r="AW410" s="313"/>
      <c r="AX410" s="313"/>
      <c r="AY410" s="313"/>
      <c r="AZ410" s="313"/>
      <c r="BA410" s="313"/>
      <c r="BB410" s="313"/>
      <c r="BC410" s="313"/>
      <c r="BD410" s="313"/>
      <c r="BE410" s="313"/>
      <c r="BF410" s="225" t="s">
        <v>97</v>
      </c>
      <c r="BG410" s="249">
        <f t="shared" si="28"/>
        <v>0</v>
      </c>
      <c r="BH410" s="226">
        <v>0</v>
      </c>
      <c r="BI410" s="226">
        <v>0</v>
      </c>
      <c r="BJ410" s="253">
        <v>0</v>
      </c>
      <c r="BK410" s="253">
        <v>0</v>
      </c>
    </row>
    <row r="411" spans="1:63" s="223" customFormat="1" ht="48.75" customHeight="1">
      <c r="A411" s="306" t="s">
        <v>101</v>
      </c>
      <c r="B411" s="306"/>
      <c r="C411" s="306"/>
      <c r="D411" s="306"/>
      <c r="E411" s="306"/>
      <c r="F411" s="306"/>
      <c r="G411" s="306"/>
      <c r="H411" s="306"/>
      <c r="I411" s="306"/>
      <c r="J411" s="306"/>
      <c r="K411" s="306"/>
      <c r="L411" s="306"/>
      <c r="M411" s="306"/>
      <c r="N411" s="306"/>
      <c r="O411" s="306"/>
      <c r="P411" s="306"/>
      <c r="Q411" s="306"/>
      <c r="R411" s="306"/>
      <c r="S411" s="306"/>
      <c r="T411" s="306"/>
      <c r="U411" s="306"/>
      <c r="V411" s="306"/>
      <c r="W411" s="306"/>
      <c r="X411" s="306"/>
      <c r="Y411" s="306"/>
      <c r="Z411" s="306"/>
      <c r="AA411" s="306"/>
      <c r="AB411" s="306"/>
      <c r="AC411" s="306"/>
      <c r="AD411" s="306"/>
      <c r="AE411" s="306"/>
      <c r="AF411" s="306"/>
      <c r="AG411" s="306"/>
      <c r="AH411" s="306"/>
      <c r="AI411" s="306"/>
      <c r="AJ411" s="306"/>
      <c r="AK411" s="306"/>
      <c r="AL411" s="306"/>
      <c r="AM411" s="306"/>
      <c r="AN411" s="306"/>
      <c r="AO411" s="306"/>
      <c r="AP411" s="233"/>
      <c r="AQ411" s="313" t="s">
        <v>100</v>
      </c>
      <c r="AR411" s="313"/>
      <c r="AS411" s="313"/>
      <c r="AT411" s="313"/>
      <c r="AU411" s="313"/>
      <c r="AV411" s="313"/>
      <c r="AW411" s="313"/>
      <c r="AX411" s="313"/>
      <c r="AY411" s="234"/>
      <c r="AZ411" s="234"/>
      <c r="BA411" s="234"/>
      <c r="BB411" s="234"/>
      <c r="BC411" s="234"/>
      <c r="BD411" s="234"/>
      <c r="BE411" s="234"/>
      <c r="BF411" s="225" t="s">
        <v>97</v>
      </c>
      <c r="BG411" s="249">
        <f t="shared" si="28"/>
        <v>0</v>
      </c>
      <c r="BH411" s="226">
        <v>0</v>
      </c>
      <c r="BI411" s="226">
        <v>0</v>
      </c>
      <c r="BJ411" s="253">
        <v>0</v>
      </c>
      <c r="BK411" s="253">
        <v>0</v>
      </c>
    </row>
    <row r="412" spans="1:63" s="223" customFormat="1" ht="69" customHeight="1">
      <c r="A412" s="306" t="s">
        <v>102</v>
      </c>
      <c r="B412" s="306"/>
      <c r="C412" s="306"/>
      <c r="D412" s="306"/>
      <c r="E412" s="306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  <c r="AN412" s="306"/>
      <c r="AO412" s="306"/>
      <c r="AP412" s="233"/>
      <c r="AQ412" s="313" t="s">
        <v>103</v>
      </c>
      <c r="AR412" s="313"/>
      <c r="AS412" s="313"/>
      <c r="AT412" s="313"/>
      <c r="AU412" s="313"/>
      <c r="AV412" s="313"/>
      <c r="AW412" s="313"/>
      <c r="AX412" s="313"/>
      <c r="AY412" s="313"/>
      <c r="AZ412" s="313"/>
      <c r="BA412" s="313"/>
      <c r="BB412" s="313"/>
      <c r="BC412" s="313"/>
      <c r="BD412" s="313"/>
      <c r="BE412" s="313"/>
      <c r="BF412" s="225" t="s">
        <v>97</v>
      </c>
      <c r="BG412" s="249">
        <f t="shared" si="28"/>
        <v>0</v>
      </c>
      <c r="BH412" s="226">
        <v>0</v>
      </c>
      <c r="BI412" s="226">
        <v>0</v>
      </c>
      <c r="BJ412" s="253">
        <v>0</v>
      </c>
      <c r="BK412" s="253">
        <v>0</v>
      </c>
    </row>
    <row r="413" spans="1:63" s="223" customFormat="1" ht="54.75" customHeight="1">
      <c r="A413" s="306" t="s">
        <v>104</v>
      </c>
      <c r="B413" s="306"/>
      <c r="C413" s="306"/>
      <c r="D413" s="306"/>
      <c r="E413" s="306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  <c r="AA413" s="306"/>
      <c r="AB413" s="306"/>
      <c r="AC413" s="306"/>
      <c r="AD413" s="306"/>
      <c r="AE413" s="306"/>
      <c r="AF413" s="306"/>
      <c r="AG413" s="306"/>
      <c r="AH413" s="306"/>
      <c r="AI413" s="306"/>
      <c r="AJ413" s="306"/>
      <c r="AK413" s="306"/>
      <c r="AL413" s="306"/>
      <c r="AM413" s="306"/>
      <c r="AN413" s="306"/>
      <c r="AO413" s="306"/>
      <c r="AP413" s="224"/>
      <c r="AQ413" s="307"/>
      <c r="AR413" s="307"/>
      <c r="AS413" s="307"/>
      <c r="AT413" s="307"/>
      <c r="AU413" s="307"/>
      <c r="AV413" s="307"/>
      <c r="AW413" s="307"/>
      <c r="AX413" s="307"/>
      <c r="AY413" s="307"/>
      <c r="AZ413" s="307"/>
      <c r="BA413" s="307"/>
      <c r="BB413" s="307"/>
      <c r="BC413" s="307"/>
      <c r="BD413" s="307"/>
      <c r="BE413" s="307"/>
      <c r="BF413" s="225" t="s">
        <v>105</v>
      </c>
      <c r="BG413" s="249">
        <f t="shared" si="28"/>
        <v>0</v>
      </c>
      <c r="BH413" s="226">
        <v>0</v>
      </c>
      <c r="BI413" s="226">
        <v>0</v>
      </c>
      <c r="BJ413" s="253">
        <v>0</v>
      </c>
      <c r="BK413" s="253">
        <v>0</v>
      </c>
    </row>
    <row r="414" spans="1:63" s="223" customFormat="1" ht="65.25" customHeight="1">
      <c r="A414" s="306" t="s">
        <v>106</v>
      </c>
      <c r="B414" s="306"/>
      <c r="C414" s="306"/>
      <c r="D414" s="306"/>
      <c r="E414" s="306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  <c r="AN414" s="306"/>
      <c r="AO414" s="306"/>
      <c r="AP414" s="224"/>
      <c r="AQ414" s="307"/>
      <c r="AR414" s="307"/>
      <c r="AS414" s="307"/>
      <c r="AT414" s="307"/>
      <c r="AU414" s="307"/>
      <c r="AV414" s="307"/>
      <c r="AW414" s="307"/>
      <c r="AX414" s="307"/>
      <c r="AY414" s="307"/>
      <c r="AZ414" s="307"/>
      <c r="BA414" s="307"/>
      <c r="BB414" s="307"/>
      <c r="BC414" s="307"/>
      <c r="BD414" s="307"/>
      <c r="BE414" s="307"/>
      <c r="BF414" s="225" t="s">
        <v>107</v>
      </c>
      <c r="BG414" s="249">
        <f t="shared" si="28"/>
        <v>0</v>
      </c>
      <c r="BH414" s="226">
        <v>0</v>
      </c>
      <c r="BI414" s="226">
        <v>0</v>
      </c>
      <c r="BJ414" s="253">
        <v>0</v>
      </c>
      <c r="BK414" s="253">
        <v>0</v>
      </c>
    </row>
    <row r="415" spans="1:63" s="223" customFormat="1" ht="33.75" customHeight="1">
      <c r="A415" s="306" t="s">
        <v>108</v>
      </c>
      <c r="B415" s="306"/>
      <c r="C415" s="306"/>
      <c r="D415" s="306"/>
      <c r="E415" s="306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6"/>
      <c r="AP415" s="224"/>
      <c r="AQ415" s="307"/>
      <c r="AR415" s="307"/>
      <c r="AS415" s="307"/>
      <c r="AT415" s="307"/>
      <c r="AU415" s="307"/>
      <c r="AV415" s="307"/>
      <c r="AW415" s="307"/>
      <c r="AX415" s="307"/>
      <c r="AY415" s="307"/>
      <c r="AZ415" s="307"/>
      <c r="BA415" s="307"/>
      <c r="BB415" s="307"/>
      <c r="BC415" s="307"/>
      <c r="BD415" s="307"/>
      <c r="BE415" s="307"/>
      <c r="BF415" s="225" t="s">
        <v>109</v>
      </c>
      <c r="BG415" s="249">
        <f t="shared" si="28"/>
        <v>0</v>
      </c>
      <c r="BH415" s="226">
        <v>0</v>
      </c>
      <c r="BI415" s="226">
        <v>0</v>
      </c>
      <c r="BJ415" s="253">
        <v>0</v>
      </c>
      <c r="BK415" s="253">
        <v>0</v>
      </c>
    </row>
    <row r="416" spans="1:63" s="223" customFormat="1" ht="42.75" customHeight="1">
      <c r="A416" s="312" t="s">
        <v>110</v>
      </c>
      <c r="B416" s="312"/>
      <c r="C416" s="312"/>
      <c r="D416" s="312"/>
      <c r="E416" s="312"/>
      <c r="F416" s="312"/>
      <c r="G416" s="312"/>
      <c r="H416" s="312"/>
      <c r="I416" s="312"/>
      <c r="J416" s="312"/>
      <c r="K416" s="312"/>
      <c r="L416" s="312"/>
      <c r="M416" s="312"/>
      <c r="N416" s="312"/>
      <c r="O416" s="312"/>
      <c r="P416" s="312"/>
      <c r="Q416" s="312"/>
      <c r="R416" s="312"/>
      <c r="S416" s="312"/>
      <c r="T416" s="312"/>
      <c r="U416" s="312"/>
      <c r="V416" s="312"/>
      <c r="W416" s="312"/>
      <c r="X416" s="312"/>
      <c r="Y416" s="312"/>
      <c r="Z416" s="312"/>
      <c r="AA416" s="312"/>
      <c r="AB416" s="312"/>
      <c r="AC416" s="312"/>
      <c r="AD416" s="312"/>
      <c r="AE416" s="312"/>
      <c r="AF416" s="312"/>
      <c r="AG416" s="312"/>
      <c r="AH416" s="312"/>
      <c r="AI416" s="312"/>
      <c r="AJ416" s="312"/>
      <c r="AK416" s="312"/>
      <c r="AL416" s="312"/>
      <c r="AM416" s="312"/>
      <c r="AN416" s="312"/>
      <c r="AO416" s="312"/>
      <c r="AP416" s="233">
        <v>300</v>
      </c>
      <c r="AQ416" s="313" t="s">
        <v>21</v>
      </c>
      <c r="AR416" s="313"/>
      <c r="AS416" s="313"/>
      <c r="AT416" s="313"/>
      <c r="AU416" s="313"/>
      <c r="AV416" s="313"/>
      <c r="AW416" s="313"/>
      <c r="AX416" s="313"/>
      <c r="AY416" s="313"/>
      <c r="AZ416" s="313"/>
      <c r="BA416" s="313"/>
      <c r="BB416" s="313"/>
      <c r="BC416" s="234"/>
      <c r="BD416" s="234"/>
      <c r="BE416" s="234"/>
      <c r="BF416" s="234" t="s">
        <v>21</v>
      </c>
      <c r="BG416" s="249">
        <f>BG419</f>
        <v>340448.82</v>
      </c>
      <c r="BH416" s="249">
        <f>BH418+BH419</f>
        <v>0</v>
      </c>
      <c r="BI416" s="249">
        <f>BI418+BI419</f>
        <v>0</v>
      </c>
      <c r="BJ416" s="249">
        <f>BJ418+BJ419</f>
        <v>0</v>
      </c>
      <c r="BK416" s="249">
        <f>BK418+BK419</f>
        <v>696128.8200000001</v>
      </c>
    </row>
    <row r="417" spans="1:63" s="223" customFormat="1" ht="18.75" customHeight="1">
      <c r="A417" s="306" t="s">
        <v>111</v>
      </c>
      <c r="B417" s="306"/>
      <c r="C417" s="306"/>
      <c r="D417" s="306"/>
      <c r="E417" s="306"/>
      <c r="F417" s="306"/>
      <c r="G417" s="306"/>
      <c r="H417" s="306"/>
      <c r="I417" s="306"/>
      <c r="J417" s="306"/>
      <c r="K417" s="306"/>
      <c r="L417" s="306"/>
      <c r="M417" s="306"/>
      <c r="N417" s="306"/>
      <c r="O417" s="306"/>
      <c r="P417" s="306"/>
      <c r="Q417" s="306"/>
      <c r="R417" s="306"/>
      <c r="S417" s="306"/>
      <c r="T417" s="306"/>
      <c r="U417" s="306"/>
      <c r="V417" s="306"/>
      <c r="W417" s="306"/>
      <c r="X417" s="306"/>
      <c r="Y417" s="306"/>
      <c r="Z417" s="306"/>
      <c r="AA417" s="306"/>
      <c r="AB417" s="306"/>
      <c r="AC417" s="306"/>
      <c r="AD417" s="306"/>
      <c r="AE417" s="306"/>
      <c r="AF417" s="306"/>
      <c r="AG417" s="306"/>
      <c r="AH417" s="306"/>
      <c r="AI417" s="306"/>
      <c r="AJ417" s="306"/>
      <c r="AK417" s="306"/>
      <c r="AL417" s="306"/>
      <c r="AM417" s="306"/>
      <c r="AN417" s="306"/>
      <c r="AO417" s="306"/>
      <c r="AP417" s="224"/>
      <c r="AQ417" s="307"/>
      <c r="AR417" s="307"/>
      <c r="AS417" s="307"/>
      <c r="AT417" s="307"/>
      <c r="AU417" s="307"/>
      <c r="AV417" s="307"/>
      <c r="AW417" s="307"/>
      <c r="AX417" s="307"/>
      <c r="AY417" s="307"/>
      <c r="AZ417" s="307"/>
      <c r="BA417" s="307"/>
      <c r="BB417" s="307"/>
      <c r="BC417" s="225"/>
      <c r="BD417" s="225"/>
      <c r="BE417" s="225"/>
      <c r="BF417" s="225"/>
      <c r="BG417" s="249"/>
      <c r="BH417" s="226"/>
      <c r="BI417" s="226"/>
      <c r="BJ417" s="226"/>
      <c r="BK417" s="228"/>
    </row>
    <row r="418" spans="1:63" s="223" customFormat="1" ht="33" customHeight="1">
      <c r="A418" s="306" t="s">
        <v>112</v>
      </c>
      <c r="B418" s="306"/>
      <c r="C418" s="306"/>
      <c r="D418" s="306"/>
      <c r="E418" s="306"/>
      <c r="F418" s="306"/>
      <c r="G418" s="306"/>
      <c r="H418" s="306"/>
      <c r="I418" s="306"/>
      <c r="J418" s="306"/>
      <c r="K418" s="306"/>
      <c r="L418" s="306"/>
      <c r="M418" s="306"/>
      <c r="N418" s="306"/>
      <c r="O418" s="306"/>
      <c r="P418" s="306"/>
      <c r="Q418" s="306"/>
      <c r="R418" s="306"/>
      <c r="S418" s="306"/>
      <c r="T418" s="306"/>
      <c r="U418" s="306"/>
      <c r="V418" s="306"/>
      <c r="W418" s="306"/>
      <c r="X418" s="306"/>
      <c r="Y418" s="306"/>
      <c r="Z418" s="306"/>
      <c r="AA418" s="306"/>
      <c r="AB418" s="306"/>
      <c r="AC418" s="306"/>
      <c r="AD418" s="306"/>
      <c r="AE418" s="306"/>
      <c r="AF418" s="306"/>
      <c r="AG418" s="306"/>
      <c r="AH418" s="306"/>
      <c r="AI418" s="306"/>
      <c r="AJ418" s="306"/>
      <c r="AK418" s="306"/>
      <c r="AL418" s="306"/>
      <c r="AM418" s="306"/>
      <c r="AN418" s="306"/>
      <c r="AO418" s="306"/>
      <c r="AP418" s="224"/>
      <c r="AQ418" s="307" t="s">
        <v>59</v>
      </c>
      <c r="AR418" s="307"/>
      <c r="AS418" s="307"/>
      <c r="AT418" s="307"/>
      <c r="AU418" s="307"/>
      <c r="AV418" s="307"/>
      <c r="AW418" s="307"/>
      <c r="AX418" s="307"/>
      <c r="AY418" s="307"/>
      <c r="AZ418" s="307"/>
      <c r="BA418" s="307"/>
      <c r="BB418" s="307"/>
      <c r="BC418" s="225"/>
      <c r="BD418" s="225"/>
      <c r="BE418" s="225"/>
      <c r="BF418" s="225" t="s">
        <v>113</v>
      </c>
      <c r="BG418" s="249">
        <f>BH418+BI418+BJ418+BK418</f>
        <v>355680</v>
      </c>
      <c r="BH418" s="226">
        <v>0</v>
      </c>
      <c r="BI418" s="226">
        <v>0</v>
      </c>
      <c r="BJ418" s="226">
        <v>0</v>
      </c>
      <c r="BK418" s="226">
        <v>355680</v>
      </c>
    </row>
    <row r="419" spans="1:63" s="223" customFormat="1" ht="32.25" customHeight="1">
      <c r="A419" s="306" t="s">
        <v>114</v>
      </c>
      <c r="B419" s="306"/>
      <c r="C419" s="306"/>
      <c r="D419" s="306"/>
      <c r="E419" s="306"/>
      <c r="F419" s="306"/>
      <c r="G419" s="306"/>
      <c r="H419" s="306"/>
      <c r="I419" s="306"/>
      <c r="J419" s="306"/>
      <c r="K419" s="306"/>
      <c r="L419" s="306"/>
      <c r="M419" s="306"/>
      <c r="N419" s="306"/>
      <c r="O419" s="306"/>
      <c r="P419" s="306"/>
      <c r="Q419" s="306"/>
      <c r="R419" s="306"/>
      <c r="S419" s="306"/>
      <c r="T419" s="306"/>
      <c r="U419" s="306"/>
      <c r="V419" s="306"/>
      <c r="W419" s="306"/>
      <c r="X419" s="306"/>
      <c r="Y419" s="306"/>
      <c r="Z419" s="306"/>
      <c r="AA419" s="306"/>
      <c r="AB419" s="306"/>
      <c r="AC419" s="306"/>
      <c r="AD419" s="306"/>
      <c r="AE419" s="306"/>
      <c r="AF419" s="306"/>
      <c r="AG419" s="306"/>
      <c r="AH419" s="306"/>
      <c r="AI419" s="306"/>
      <c r="AJ419" s="306"/>
      <c r="AK419" s="306"/>
      <c r="AL419" s="306"/>
      <c r="AM419" s="306"/>
      <c r="AN419" s="306"/>
      <c r="AO419" s="306"/>
      <c r="AP419" s="224"/>
      <c r="AQ419" s="307" t="s">
        <v>59</v>
      </c>
      <c r="AR419" s="307"/>
      <c r="AS419" s="307"/>
      <c r="AT419" s="307"/>
      <c r="AU419" s="307"/>
      <c r="AV419" s="307"/>
      <c r="AW419" s="307"/>
      <c r="AX419" s="307"/>
      <c r="AY419" s="307"/>
      <c r="AZ419" s="307"/>
      <c r="BA419" s="307"/>
      <c r="BB419" s="307"/>
      <c r="BC419" s="225"/>
      <c r="BD419" s="225"/>
      <c r="BE419" s="225"/>
      <c r="BF419" s="225" t="s">
        <v>115</v>
      </c>
      <c r="BG419" s="249">
        <f>BH419+BI419+BJ419+BK419</f>
        <v>340448.82</v>
      </c>
      <c r="BH419" s="249">
        <f>BH420+BH421+BH422+BH423+BH424+BH425+BH426</f>
        <v>0</v>
      </c>
      <c r="BI419" s="249">
        <f>BI420+BI421+BI422+BI423+BI424+BI425+BI426</f>
        <v>0</v>
      </c>
      <c r="BJ419" s="249">
        <f>BJ420+BJ421+BJ422+BJ423+BJ424+BJ425+BJ426</f>
        <v>0</v>
      </c>
      <c r="BK419" s="249">
        <f>BK420+BK421+BK422+BK423+BK424+BK425+BK426</f>
        <v>340448.82</v>
      </c>
    </row>
    <row r="420" spans="1:63" s="223" customFormat="1" ht="49.5" customHeight="1">
      <c r="A420" s="306" t="s">
        <v>116</v>
      </c>
      <c r="B420" s="306"/>
      <c r="C420" s="306"/>
      <c r="D420" s="306"/>
      <c r="E420" s="306"/>
      <c r="F420" s="306"/>
      <c r="G420" s="306"/>
      <c r="H420" s="306"/>
      <c r="I420" s="306"/>
      <c r="J420" s="306"/>
      <c r="K420" s="306"/>
      <c r="L420" s="306"/>
      <c r="M420" s="306"/>
      <c r="N420" s="306"/>
      <c r="O420" s="306"/>
      <c r="P420" s="306"/>
      <c r="Q420" s="306"/>
      <c r="R420" s="306"/>
      <c r="S420" s="306"/>
      <c r="T420" s="306"/>
      <c r="U420" s="306"/>
      <c r="V420" s="306"/>
      <c r="W420" s="306"/>
      <c r="X420" s="306"/>
      <c r="Y420" s="306"/>
      <c r="Z420" s="306"/>
      <c r="AA420" s="306"/>
      <c r="AB420" s="306"/>
      <c r="AC420" s="306"/>
      <c r="AD420" s="306"/>
      <c r="AE420" s="306"/>
      <c r="AF420" s="306"/>
      <c r="AG420" s="306"/>
      <c r="AH420" s="306"/>
      <c r="AI420" s="306"/>
      <c r="AJ420" s="306"/>
      <c r="AK420" s="306"/>
      <c r="AL420" s="306"/>
      <c r="AM420" s="306"/>
      <c r="AN420" s="306"/>
      <c r="AO420" s="306"/>
      <c r="AP420" s="224"/>
      <c r="AQ420" s="307" t="s">
        <v>59</v>
      </c>
      <c r="AR420" s="307"/>
      <c r="AS420" s="307"/>
      <c r="AT420" s="307"/>
      <c r="AU420" s="307"/>
      <c r="AV420" s="307"/>
      <c r="AW420" s="307"/>
      <c r="AX420" s="307"/>
      <c r="AY420" s="307"/>
      <c r="AZ420" s="307"/>
      <c r="BA420" s="307"/>
      <c r="BB420" s="307"/>
      <c r="BC420" s="225"/>
      <c r="BD420" s="225"/>
      <c r="BE420" s="225"/>
      <c r="BF420" s="225" t="s">
        <v>117</v>
      </c>
      <c r="BG420" s="249">
        <f aca="true" t="shared" si="29" ref="BG420:BG426">BH420+BI420+BJ420+BK420</f>
        <v>0</v>
      </c>
      <c r="BH420" s="226">
        <v>0</v>
      </c>
      <c r="BI420" s="226">
        <v>0</v>
      </c>
      <c r="BJ420" s="226">
        <v>0</v>
      </c>
      <c r="BK420" s="226">
        <v>0</v>
      </c>
    </row>
    <row r="421" spans="1:63" s="223" customFormat="1" ht="55.5" customHeight="1">
      <c r="A421" s="306" t="s">
        <v>118</v>
      </c>
      <c r="B421" s="306"/>
      <c r="C421" s="306"/>
      <c r="D421" s="306"/>
      <c r="E421" s="306"/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  <c r="X421" s="306"/>
      <c r="Y421" s="306"/>
      <c r="Z421" s="306"/>
      <c r="AA421" s="306"/>
      <c r="AB421" s="306"/>
      <c r="AC421" s="306"/>
      <c r="AD421" s="306"/>
      <c r="AE421" s="306"/>
      <c r="AF421" s="306"/>
      <c r="AG421" s="306"/>
      <c r="AH421" s="306"/>
      <c r="AI421" s="306"/>
      <c r="AJ421" s="306"/>
      <c r="AK421" s="306"/>
      <c r="AL421" s="306"/>
      <c r="AM421" s="306"/>
      <c r="AN421" s="306"/>
      <c r="AO421" s="306"/>
      <c r="AP421" s="224"/>
      <c r="AQ421" s="307" t="s">
        <v>59</v>
      </c>
      <c r="AR421" s="307"/>
      <c r="AS421" s="307"/>
      <c r="AT421" s="307"/>
      <c r="AU421" s="307"/>
      <c r="AV421" s="307"/>
      <c r="AW421" s="307"/>
      <c r="AX421" s="307"/>
      <c r="AY421" s="307"/>
      <c r="AZ421" s="307"/>
      <c r="BA421" s="307"/>
      <c r="BB421" s="307"/>
      <c r="BC421" s="225"/>
      <c r="BD421" s="225"/>
      <c r="BE421" s="225"/>
      <c r="BF421" s="225" t="s">
        <v>119</v>
      </c>
      <c r="BG421" s="249">
        <f t="shared" si="29"/>
        <v>0</v>
      </c>
      <c r="BH421" s="226">
        <v>0</v>
      </c>
      <c r="BI421" s="226">
        <v>0</v>
      </c>
      <c r="BJ421" s="226">
        <v>0</v>
      </c>
      <c r="BK421" s="226">
        <v>0</v>
      </c>
    </row>
    <row r="422" spans="1:63" s="223" customFormat="1" ht="34.5" customHeight="1">
      <c r="A422" s="306" t="s">
        <v>120</v>
      </c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  <c r="X422" s="306"/>
      <c r="Y422" s="306"/>
      <c r="Z422" s="306"/>
      <c r="AA422" s="306"/>
      <c r="AB422" s="306"/>
      <c r="AC422" s="306"/>
      <c r="AD422" s="306"/>
      <c r="AE422" s="306"/>
      <c r="AF422" s="306"/>
      <c r="AG422" s="306"/>
      <c r="AH422" s="306"/>
      <c r="AI422" s="306"/>
      <c r="AJ422" s="306"/>
      <c r="AK422" s="306"/>
      <c r="AL422" s="306"/>
      <c r="AM422" s="306"/>
      <c r="AN422" s="306"/>
      <c r="AO422" s="306"/>
      <c r="AP422" s="224"/>
      <c r="AQ422" s="307" t="s">
        <v>59</v>
      </c>
      <c r="AR422" s="307"/>
      <c r="AS422" s="307"/>
      <c r="AT422" s="307"/>
      <c r="AU422" s="307"/>
      <c r="AV422" s="307"/>
      <c r="AW422" s="307"/>
      <c r="AX422" s="307"/>
      <c r="AY422" s="307"/>
      <c r="AZ422" s="307"/>
      <c r="BA422" s="307"/>
      <c r="BB422" s="307"/>
      <c r="BC422" s="225"/>
      <c r="BD422" s="225"/>
      <c r="BE422" s="225"/>
      <c r="BF422" s="225" t="s">
        <v>121</v>
      </c>
      <c r="BG422" s="249">
        <f t="shared" si="29"/>
        <v>6840</v>
      </c>
      <c r="BH422" s="226">
        <v>0</v>
      </c>
      <c r="BI422" s="226">
        <v>0</v>
      </c>
      <c r="BJ422" s="226">
        <v>0</v>
      </c>
      <c r="BK422" s="226">
        <v>6840</v>
      </c>
    </row>
    <row r="423" spans="1:63" s="223" customFormat="1" ht="35.25" customHeight="1">
      <c r="A423" s="306" t="s">
        <v>122</v>
      </c>
      <c r="B423" s="306"/>
      <c r="C423" s="306"/>
      <c r="D423" s="306"/>
      <c r="E423" s="306"/>
      <c r="F423" s="306"/>
      <c r="G423" s="306"/>
      <c r="H423" s="306"/>
      <c r="I423" s="306"/>
      <c r="J423" s="306"/>
      <c r="K423" s="306"/>
      <c r="L423" s="306"/>
      <c r="M423" s="306"/>
      <c r="N423" s="306"/>
      <c r="O423" s="306"/>
      <c r="P423" s="306"/>
      <c r="Q423" s="306"/>
      <c r="R423" s="306"/>
      <c r="S423" s="306"/>
      <c r="T423" s="306"/>
      <c r="U423" s="306"/>
      <c r="V423" s="306"/>
      <c r="W423" s="306"/>
      <c r="X423" s="306"/>
      <c r="Y423" s="306"/>
      <c r="Z423" s="306"/>
      <c r="AA423" s="306"/>
      <c r="AB423" s="306"/>
      <c r="AC423" s="306"/>
      <c r="AD423" s="306"/>
      <c r="AE423" s="306"/>
      <c r="AF423" s="306"/>
      <c r="AG423" s="306"/>
      <c r="AH423" s="306"/>
      <c r="AI423" s="306"/>
      <c r="AJ423" s="306"/>
      <c r="AK423" s="306"/>
      <c r="AL423" s="306"/>
      <c r="AM423" s="306"/>
      <c r="AN423" s="306"/>
      <c r="AO423" s="306"/>
      <c r="AP423" s="224"/>
      <c r="AQ423" s="307"/>
      <c r="AR423" s="307"/>
      <c r="AS423" s="307"/>
      <c r="AT423" s="307"/>
      <c r="AU423" s="307"/>
      <c r="AV423" s="307"/>
      <c r="AW423" s="307"/>
      <c r="AX423" s="307"/>
      <c r="AY423" s="307"/>
      <c r="AZ423" s="307"/>
      <c r="BA423" s="307"/>
      <c r="BB423" s="307"/>
      <c r="BC423" s="225"/>
      <c r="BD423" s="225"/>
      <c r="BE423" s="225"/>
      <c r="BF423" s="225" t="s">
        <v>123</v>
      </c>
      <c r="BG423" s="249">
        <f t="shared" si="29"/>
        <v>0</v>
      </c>
      <c r="BH423" s="226">
        <v>0</v>
      </c>
      <c r="BI423" s="226">
        <v>0</v>
      </c>
      <c r="BJ423" s="226">
        <v>0</v>
      </c>
      <c r="BK423" s="226">
        <v>0</v>
      </c>
    </row>
    <row r="424" spans="1:63" s="223" customFormat="1" ht="35.25" customHeight="1">
      <c r="A424" s="306" t="s">
        <v>124</v>
      </c>
      <c r="B424" s="306"/>
      <c r="C424" s="306"/>
      <c r="D424" s="306"/>
      <c r="E424" s="306"/>
      <c r="F424" s="306"/>
      <c r="G424" s="306"/>
      <c r="H424" s="306"/>
      <c r="I424" s="306"/>
      <c r="J424" s="306"/>
      <c r="K424" s="306"/>
      <c r="L424" s="306"/>
      <c r="M424" s="306"/>
      <c r="N424" s="306"/>
      <c r="O424" s="306"/>
      <c r="P424" s="306"/>
      <c r="Q424" s="306"/>
      <c r="R424" s="306"/>
      <c r="S424" s="306"/>
      <c r="T424" s="306"/>
      <c r="U424" s="306"/>
      <c r="V424" s="306"/>
      <c r="W424" s="306"/>
      <c r="X424" s="306"/>
      <c r="Y424" s="306"/>
      <c r="Z424" s="306"/>
      <c r="AA424" s="306"/>
      <c r="AB424" s="306"/>
      <c r="AC424" s="306"/>
      <c r="AD424" s="306"/>
      <c r="AE424" s="306"/>
      <c r="AF424" s="306"/>
      <c r="AG424" s="306"/>
      <c r="AH424" s="306"/>
      <c r="AI424" s="306"/>
      <c r="AJ424" s="306"/>
      <c r="AK424" s="306"/>
      <c r="AL424" s="306"/>
      <c r="AM424" s="306"/>
      <c r="AN424" s="306"/>
      <c r="AO424" s="306"/>
      <c r="AP424" s="224"/>
      <c r="AQ424" s="307"/>
      <c r="AR424" s="307"/>
      <c r="AS424" s="307"/>
      <c r="AT424" s="307"/>
      <c r="AU424" s="307"/>
      <c r="AV424" s="307"/>
      <c r="AW424" s="307"/>
      <c r="AX424" s="307"/>
      <c r="AY424" s="307"/>
      <c r="AZ424" s="307"/>
      <c r="BA424" s="307"/>
      <c r="BB424" s="307"/>
      <c r="BC424" s="225"/>
      <c r="BD424" s="225"/>
      <c r="BE424" s="225"/>
      <c r="BF424" s="225" t="s">
        <v>125</v>
      </c>
      <c r="BG424" s="249">
        <f t="shared" si="29"/>
        <v>54720</v>
      </c>
      <c r="BH424" s="226">
        <v>0</v>
      </c>
      <c r="BI424" s="226">
        <v>0</v>
      </c>
      <c r="BJ424" s="226">
        <v>0</v>
      </c>
      <c r="BK424" s="226">
        <v>54720</v>
      </c>
    </row>
    <row r="425" spans="1:63" s="223" customFormat="1" ht="34.5" customHeight="1">
      <c r="A425" s="306" t="s">
        <v>126</v>
      </c>
      <c r="B425" s="306"/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306"/>
      <c r="N425" s="306"/>
      <c r="O425" s="306"/>
      <c r="P425" s="306"/>
      <c r="Q425" s="306"/>
      <c r="R425" s="306"/>
      <c r="S425" s="306"/>
      <c r="T425" s="306"/>
      <c r="U425" s="306"/>
      <c r="V425" s="306"/>
      <c r="W425" s="306"/>
      <c r="X425" s="306"/>
      <c r="Y425" s="306"/>
      <c r="Z425" s="306"/>
      <c r="AA425" s="306"/>
      <c r="AB425" s="306"/>
      <c r="AC425" s="306"/>
      <c r="AD425" s="306"/>
      <c r="AE425" s="306"/>
      <c r="AF425" s="306"/>
      <c r="AG425" s="306"/>
      <c r="AH425" s="306"/>
      <c r="AI425" s="306"/>
      <c r="AJ425" s="306"/>
      <c r="AK425" s="306"/>
      <c r="AL425" s="306"/>
      <c r="AM425" s="306"/>
      <c r="AN425" s="306"/>
      <c r="AO425" s="306"/>
      <c r="AP425" s="224"/>
      <c r="AQ425" s="307"/>
      <c r="AR425" s="307"/>
      <c r="AS425" s="307"/>
      <c r="AT425" s="307"/>
      <c r="AU425" s="307"/>
      <c r="AV425" s="307"/>
      <c r="AW425" s="307"/>
      <c r="AX425" s="307"/>
      <c r="AY425" s="307"/>
      <c r="AZ425" s="307"/>
      <c r="BA425" s="307"/>
      <c r="BB425" s="307"/>
      <c r="BC425" s="225"/>
      <c r="BD425" s="225"/>
      <c r="BE425" s="225"/>
      <c r="BF425" s="225" t="s">
        <v>127</v>
      </c>
      <c r="BG425" s="249">
        <f t="shared" si="29"/>
        <v>239400</v>
      </c>
      <c r="BH425" s="226">
        <v>0</v>
      </c>
      <c r="BI425" s="226">
        <v>0</v>
      </c>
      <c r="BJ425" s="226">
        <v>0</v>
      </c>
      <c r="BK425" s="226">
        <v>239400</v>
      </c>
    </row>
    <row r="426" spans="1:63" s="223" customFormat="1" ht="50.25" customHeight="1">
      <c r="A426" s="306" t="s">
        <v>377</v>
      </c>
      <c r="B426" s="306"/>
      <c r="C426" s="306"/>
      <c r="D426" s="306"/>
      <c r="E426" s="306"/>
      <c r="F426" s="306"/>
      <c r="G426" s="306"/>
      <c r="H426" s="306"/>
      <c r="I426" s="306"/>
      <c r="J426" s="306"/>
      <c r="K426" s="306"/>
      <c r="L426" s="306"/>
      <c r="M426" s="306"/>
      <c r="N426" s="306"/>
      <c r="O426" s="306"/>
      <c r="P426" s="306"/>
      <c r="Q426" s="306"/>
      <c r="R426" s="306"/>
      <c r="S426" s="306"/>
      <c r="T426" s="306"/>
      <c r="U426" s="306"/>
      <c r="V426" s="306"/>
      <c r="W426" s="306"/>
      <c r="X426" s="306"/>
      <c r="Y426" s="306"/>
      <c r="Z426" s="306"/>
      <c r="AA426" s="306"/>
      <c r="AB426" s="306"/>
      <c r="AC426" s="306"/>
      <c r="AD426" s="306"/>
      <c r="AE426" s="306"/>
      <c r="AF426" s="306"/>
      <c r="AG426" s="306"/>
      <c r="AH426" s="306"/>
      <c r="AI426" s="306"/>
      <c r="AJ426" s="306"/>
      <c r="AK426" s="306"/>
      <c r="AL426" s="306"/>
      <c r="AM426" s="306"/>
      <c r="AN426" s="306"/>
      <c r="AO426" s="306"/>
      <c r="AP426" s="224"/>
      <c r="AQ426" s="307"/>
      <c r="AR426" s="307"/>
      <c r="AS426" s="307"/>
      <c r="AT426" s="307"/>
      <c r="AU426" s="307"/>
      <c r="AV426" s="307"/>
      <c r="AW426" s="307"/>
      <c r="AX426" s="307"/>
      <c r="AY426" s="307"/>
      <c r="AZ426" s="307"/>
      <c r="BA426" s="307"/>
      <c r="BB426" s="307"/>
      <c r="BC426" s="225"/>
      <c r="BD426" s="225"/>
      <c r="BE426" s="225"/>
      <c r="BF426" s="225" t="s">
        <v>129</v>
      </c>
      <c r="BG426" s="255">
        <f t="shared" si="29"/>
        <v>39488.82</v>
      </c>
      <c r="BH426" s="226">
        <v>0</v>
      </c>
      <c r="BI426" s="226">
        <v>0</v>
      </c>
      <c r="BJ426" s="226">
        <v>0</v>
      </c>
      <c r="BK426" s="226">
        <v>39488.82</v>
      </c>
    </row>
    <row r="427" spans="1:63" s="223" customFormat="1" ht="39" customHeight="1">
      <c r="A427" s="312" t="s">
        <v>130</v>
      </c>
      <c r="B427" s="312"/>
      <c r="C427" s="312"/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233">
        <v>350</v>
      </c>
      <c r="AQ427" s="307"/>
      <c r="AR427" s="307"/>
      <c r="AS427" s="307"/>
      <c r="AT427" s="307"/>
      <c r="AU427" s="307"/>
      <c r="AV427" s="307"/>
      <c r="AW427" s="307"/>
      <c r="AX427" s="307"/>
      <c r="AY427" s="307"/>
      <c r="AZ427" s="307"/>
      <c r="BA427" s="307"/>
      <c r="BB427" s="307"/>
      <c r="BC427" s="225"/>
      <c r="BD427" s="225"/>
      <c r="BE427" s="225"/>
      <c r="BF427" s="225"/>
      <c r="BG427" s="249">
        <f>BG429+BG430</f>
        <v>0</v>
      </c>
      <c r="BH427" s="249">
        <f>BH429+BH430</f>
        <v>0</v>
      </c>
      <c r="BI427" s="249">
        <f>BI429+BI430</f>
        <v>0</v>
      </c>
      <c r="BJ427" s="249">
        <f>BJ429+BJ430</f>
        <v>0</v>
      </c>
      <c r="BK427" s="249">
        <f>BK429+BK430</f>
        <v>0</v>
      </c>
    </row>
    <row r="428" spans="1:63" s="223" customFormat="1" ht="18.75" customHeight="1">
      <c r="A428" s="306" t="s">
        <v>9</v>
      </c>
      <c r="B428" s="306"/>
      <c r="C428" s="306"/>
      <c r="D428" s="306"/>
      <c r="E428" s="306"/>
      <c r="F428" s="306"/>
      <c r="G428" s="306"/>
      <c r="H428" s="306"/>
      <c r="I428" s="306"/>
      <c r="J428" s="306"/>
      <c r="K428" s="306"/>
      <c r="L428" s="306"/>
      <c r="M428" s="306"/>
      <c r="N428" s="306"/>
      <c r="O428" s="306"/>
      <c r="P428" s="306"/>
      <c r="Q428" s="306"/>
      <c r="R428" s="306"/>
      <c r="S428" s="306"/>
      <c r="T428" s="306"/>
      <c r="U428" s="306"/>
      <c r="V428" s="306"/>
      <c r="W428" s="306"/>
      <c r="X428" s="306"/>
      <c r="Y428" s="306"/>
      <c r="Z428" s="306"/>
      <c r="AA428" s="306"/>
      <c r="AB428" s="306"/>
      <c r="AC428" s="306"/>
      <c r="AD428" s="306"/>
      <c r="AE428" s="306"/>
      <c r="AF428" s="306"/>
      <c r="AG428" s="306"/>
      <c r="AH428" s="306"/>
      <c r="AI428" s="306"/>
      <c r="AJ428" s="306"/>
      <c r="AK428" s="306"/>
      <c r="AL428" s="306"/>
      <c r="AM428" s="306"/>
      <c r="AN428" s="306"/>
      <c r="AO428" s="306"/>
      <c r="AP428" s="224"/>
      <c r="AQ428" s="307"/>
      <c r="AR428" s="307"/>
      <c r="AS428" s="307"/>
      <c r="AT428" s="307"/>
      <c r="AU428" s="307"/>
      <c r="AV428" s="307"/>
      <c r="AW428" s="307"/>
      <c r="AX428" s="307"/>
      <c r="AY428" s="307"/>
      <c r="AZ428" s="307"/>
      <c r="BA428" s="307"/>
      <c r="BB428" s="307"/>
      <c r="BC428" s="225"/>
      <c r="BD428" s="225"/>
      <c r="BE428" s="225"/>
      <c r="BF428" s="225"/>
      <c r="BG428" s="249"/>
      <c r="BH428" s="226"/>
      <c r="BI428" s="226"/>
      <c r="BJ428" s="226"/>
      <c r="BK428" s="226"/>
    </row>
    <row r="429" spans="1:63" s="223" customFormat="1" ht="82.5" customHeight="1">
      <c r="A429" s="306" t="s">
        <v>131</v>
      </c>
      <c r="B429" s="306"/>
      <c r="C429" s="306"/>
      <c r="D429" s="306"/>
      <c r="E429" s="306"/>
      <c r="F429" s="306"/>
      <c r="G429" s="306"/>
      <c r="H429" s="306"/>
      <c r="I429" s="306"/>
      <c r="J429" s="306"/>
      <c r="K429" s="306"/>
      <c r="L429" s="306"/>
      <c r="M429" s="306"/>
      <c r="N429" s="306"/>
      <c r="O429" s="306"/>
      <c r="P429" s="306"/>
      <c r="Q429" s="306"/>
      <c r="R429" s="306"/>
      <c r="S429" s="306"/>
      <c r="T429" s="306"/>
      <c r="U429" s="306"/>
      <c r="V429" s="306"/>
      <c r="W429" s="306"/>
      <c r="X429" s="306"/>
      <c r="Y429" s="306"/>
      <c r="Z429" s="306"/>
      <c r="AA429" s="306"/>
      <c r="AB429" s="306"/>
      <c r="AC429" s="306"/>
      <c r="AD429" s="306"/>
      <c r="AE429" s="306"/>
      <c r="AF429" s="306"/>
      <c r="AG429" s="306"/>
      <c r="AH429" s="306"/>
      <c r="AI429" s="306"/>
      <c r="AJ429" s="306"/>
      <c r="AK429" s="306"/>
      <c r="AL429" s="306"/>
      <c r="AM429" s="306"/>
      <c r="AN429" s="306"/>
      <c r="AO429" s="306"/>
      <c r="AP429" s="224"/>
      <c r="AQ429" s="307"/>
      <c r="AR429" s="307"/>
      <c r="AS429" s="307"/>
      <c r="AT429" s="307"/>
      <c r="AU429" s="307"/>
      <c r="AV429" s="307"/>
      <c r="AW429" s="307"/>
      <c r="AX429" s="307"/>
      <c r="AY429" s="307"/>
      <c r="AZ429" s="307"/>
      <c r="BA429" s="307"/>
      <c r="BB429" s="307"/>
      <c r="BC429" s="225"/>
      <c r="BD429" s="225"/>
      <c r="BE429" s="225"/>
      <c r="BF429" s="225" t="s">
        <v>132</v>
      </c>
      <c r="BG429" s="249">
        <f>BH429+BI429+BJ429+BK429</f>
        <v>0</v>
      </c>
      <c r="BH429" s="226">
        <v>0</v>
      </c>
      <c r="BI429" s="226">
        <v>0</v>
      </c>
      <c r="BJ429" s="226">
        <v>0</v>
      </c>
      <c r="BK429" s="226">
        <v>0</v>
      </c>
    </row>
    <row r="430" spans="1:63" s="223" customFormat="1" ht="80.25" customHeight="1">
      <c r="A430" s="306" t="s">
        <v>133</v>
      </c>
      <c r="B430" s="306"/>
      <c r="C430" s="306"/>
      <c r="D430" s="306"/>
      <c r="E430" s="306"/>
      <c r="F430" s="306"/>
      <c r="G430" s="306"/>
      <c r="H430" s="306"/>
      <c r="I430" s="306"/>
      <c r="J430" s="306"/>
      <c r="K430" s="306"/>
      <c r="L430" s="306"/>
      <c r="M430" s="306"/>
      <c r="N430" s="306"/>
      <c r="O430" s="306"/>
      <c r="P430" s="306"/>
      <c r="Q430" s="306"/>
      <c r="R430" s="306"/>
      <c r="S430" s="306"/>
      <c r="T430" s="306"/>
      <c r="U430" s="306"/>
      <c r="V430" s="306"/>
      <c r="W430" s="306"/>
      <c r="X430" s="306"/>
      <c r="Y430" s="306"/>
      <c r="Z430" s="306"/>
      <c r="AA430" s="306"/>
      <c r="AB430" s="306"/>
      <c r="AC430" s="306"/>
      <c r="AD430" s="306"/>
      <c r="AE430" s="306"/>
      <c r="AF430" s="306"/>
      <c r="AG430" s="306"/>
      <c r="AH430" s="306"/>
      <c r="AI430" s="306"/>
      <c r="AJ430" s="306"/>
      <c r="AK430" s="306"/>
      <c r="AL430" s="306"/>
      <c r="AM430" s="306"/>
      <c r="AN430" s="306"/>
      <c r="AO430" s="306"/>
      <c r="AP430" s="224"/>
      <c r="AQ430" s="307"/>
      <c r="AR430" s="307"/>
      <c r="AS430" s="307"/>
      <c r="AT430" s="307"/>
      <c r="AU430" s="307"/>
      <c r="AV430" s="307"/>
      <c r="AW430" s="307"/>
      <c r="AX430" s="307"/>
      <c r="AY430" s="307"/>
      <c r="AZ430" s="307"/>
      <c r="BA430" s="307"/>
      <c r="BB430" s="307"/>
      <c r="BC430" s="225"/>
      <c r="BD430" s="225"/>
      <c r="BE430" s="225"/>
      <c r="BF430" s="225" t="s">
        <v>134</v>
      </c>
      <c r="BG430" s="249">
        <f>BH430+BI430+BJ430+BK430</f>
        <v>0</v>
      </c>
      <c r="BH430" s="226">
        <v>0</v>
      </c>
      <c r="BI430" s="226">
        <v>0</v>
      </c>
      <c r="BJ430" s="226">
        <v>0</v>
      </c>
      <c r="BK430" s="226">
        <v>0</v>
      </c>
    </row>
    <row r="431" spans="1:63" s="232" customFormat="1" ht="36" customHeight="1">
      <c r="A431" s="310" t="s">
        <v>155</v>
      </c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  <c r="N431" s="310"/>
      <c r="O431" s="310"/>
      <c r="P431" s="310"/>
      <c r="Q431" s="310"/>
      <c r="R431" s="310"/>
      <c r="S431" s="310"/>
      <c r="T431" s="310"/>
      <c r="U431" s="310"/>
      <c r="V431" s="310"/>
      <c r="W431" s="310"/>
      <c r="X431" s="310"/>
      <c r="Y431" s="310"/>
      <c r="Z431" s="310"/>
      <c r="AA431" s="310"/>
      <c r="AB431" s="310"/>
      <c r="AC431" s="310"/>
      <c r="AD431" s="310"/>
      <c r="AE431" s="310"/>
      <c r="AF431" s="310"/>
      <c r="AG431" s="310"/>
      <c r="AH431" s="310"/>
      <c r="AI431" s="310"/>
      <c r="AJ431" s="310"/>
      <c r="AK431" s="310"/>
      <c r="AL431" s="310"/>
      <c r="AM431" s="310"/>
      <c r="AN431" s="310"/>
      <c r="AO431" s="310"/>
      <c r="AP431" s="224"/>
      <c r="AQ431" s="307"/>
      <c r="AR431" s="307"/>
      <c r="AS431" s="307"/>
      <c r="AT431" s="307"/>
      <c r="AU431" s="307"/>
      <c r="AV431" s="307"/>
      <c r="AW431" s="307"/>
      <c r="AX431" s="307"/>
      <c r="AY431" s="224"/>
      <c r="AZ431" s="224"/>
      <c r="BA431" s="224"/>
      <c r="BB431" s="224"/>
      <c r="BC431" s="224"/>
      <c r="BD431" s="224"/>
      <c r="BE431" s="224"/>
      <c r="BF431" s="224"/>
      <c r="BG431" s="231">
        <f>BG432+BG433+BG434+BG435</f>
        <v>150000</v>
      </c>
      <c r="BH431" s="231">
        <f>BH432+BH433+BH434+BH435</f>
        <v>0</v>
      </c>
      <c r="BI431" s="231">
        <f>BI432+BI433+BI434+BI435</f>
        <v>0</v>
      </c>
      <c r="BJ431" s="231">
        <f>BJ432+BJ433+BJ434+BJ435</f>
        <v>0</v>
      </c>
      <c r="BK431" s="231">
        <f>BK432+BK433+BK434+BK435</f>
        <v>150000</v>
      </c>
    </row>
    <row r="432" spans="1:63" s="223" customFormat="1" ht="19.5" customHeight="1">
      <c r="A432" s="306" t="s">
        <v>9</v>
      </c>
      <c r="B432" s="306"/>
      <c r="C432" s="306"/>
      <c r="D432" s="306"/>
      <c r="E432" s="306"/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306"/>
      <c r="T432" s="306"/>
      <c r="U432" s="306"/>
      <c r="V432" s="306"/>
      <c r="W432" s="306"/>
      <c r="X432" s="306"/>
      <c r="Y432" s="306"/>
      <c r="Z432" s="306"/>
      <c r="AA432" s="306"/>
      <c r="AB432" s="306"/>
      <c r="AC432" s="306"/>
      <c r="AD432" s="306"/>
      <c r="AE432" s="306"/>
      <c r="AF432" s="306"/>
      <c r="AG432" s="306"/>
      <c r="AH432" s="306"/>
      <c r="AI432" s="306"/>
      <c r="AJ432" s="306"/>
      <c r="AK432" s="306"/>
      <c r="AL432" s="306"/>
      <c r="AM432" s="306"/>
      <c r="AN432" s="306"/>
      <c r="AO432" s="306"/>
      <c r="AP432" s="224"/>
      <c r="AQ432" s="307"/>
      <c r="AR432" s="307"/>
      <c r="AS432" s="307"/>
      <c r="AT432" s="307"/>
      <c r="AU432" s="307"/>
      <c r="AV432" s="307"/>
      <c r="AW432" s="307"/>
      <c r="AX432" s="307"/>
      <c r="AY432" s="307"/>
      <c r="AZ432" s="307"/>
      <c r="BA432" s="307"/>
      <c r="BB432" s="307"/>
      <c r="BC432" s="307"/>
      <c r="BD432" s="307"/>
      <c r="BE432" s="307"/>
      <c r="BF432" s="225"/>
      <c r="BG432" s="231">
        <f>BH432+BI432+BJ432+BK432</f>
        <v>0</v>
      </c>
      <c r="BH432" s="226">
        <v>0</v>
      </c>
      <c r="BI432" s="228">
        <v>0</v>
      </c>
      <c r="BJ432" s="228">
        <v>0</v>
      </c>
      <c r="BK432" s="228">
        <v>0</v>
      </c>
    </row>
    <row r="433" spans="1:63" s="223" customFormat="1" ht="50.25" customHeight="1">
      <c r="A433" s="306" t="s">
        <v>377</v>
      </c>
      <c r="B433" s="306"/>
      <c r="C433" s="306"/>
      <c r="D433" s="306"/>
      <c r="E433" s="306"/>
      <c r="F433" s="306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6"/>
      <c r="T433" s="306"/>
      <c r="U433" s="306"/>
      <c r="V433" s="306"/>
      <c r="W433" s="306"/>
      <c r="X433" s="306"/>
      <c r="Y433" s="306"/>
      <c r="Z433" s="306"/>
      <c r="AA433" s="306"/>
      <c r="AB433" s="306"/>
      <c r="AC433" s="306"/>
      <c r="AD433" s="306"/>
      <c r="AE433" s="306"/>
      <c r="AF433" s="306"/>
      <c r="AG433" s="306"/>
      <c r="AH433" s="306"/>
      <c r="AI433" s="306"/>
      <c r="AJ433" s="306"/>
      <c r="AK433" s="306"/>
      <c r="AL433" s="306"/>
      <c r="AM433" s="306"/>
      <c r="AN433" s="306"/>
      <c r="AO433" s="306"/>
      <c r="AP433" s="224"/>
      <c r="AQ433" s="307"/>
      <c r="AR433" s="307"/>
      <c r="AS433" s="307"/>
      <c r="AT433" s="307"/>
      <c r="AU433" s="307"/>
      <c r="AV433" s="307"/>
      <c r="AW433" s="307"/>
      <c r="AX433" s="307"/>
      <c r="AY433" s="307"/>
      <c r="AZ433" s="307"/>
      <c r="BA433" s="307"/>
      <c r="BB433" s="307"/>
      <c r="BC433" s="225"/>
      <c r="BD433" s="225"/>
      <c r="BE433" s="225"/>
      <c r="BF433" s="225" t="s">
        <v>129</v>
      </c>
      <c r="BG433" s="255">
        <f>BH433+BI433+BJ433+BK433</f>
        <v>96000</v>
      </c>
      <c r="BH433" s="226">
        <v>0</v>
      </c>
      <c r="BI433" s="226">
        <v>0</v>
      </c>
      <c r="BJ433" s="226">
        <v>0</v>
      </c>
      <c r="BK433" s="226">
        <v>96000</v>
      </c>
    </row>
    <row r="434" spans="1:63" s="223" customFormat="1" ht="55.5" customHeight="1">
      <c r="A434" s="306" t="s">
        <v>118</v>
      </c>
      <c r="B434" s="306"/>
      <c r="C434" s="306"/>
      <c r="D434" s="306"/>
      <c r="E434" s="306"/>
      <c r="F434" s="306"/>
      <c r="G434" s="306"/>
      <c r="H434" s="306"/>
      <c r="I434" s="306"/>
      <c r="J434" s="306"/>
      <c r="K434" s="306"/>
      <c r="L434" s="306"/>
      <c r="M434" s="306"/>
      <c r="N434" s="306"/>
      <c r="O434" s="306"/>
      <c r="P434" s="306"/>
      <c r="Q434" s="306"/>
      <c r="R434" s="306"/>
      <c r="S434" s="306"/>
      <c r="T434" s="306"/>
      <c r="U434" s="306"/>
      <c r="V434" s="306"/>
      <c r="W434" s="306"/>
      <c r="X434" s="306"/>
      <c r="Y434" s="306"/>
      <c r="Z434" s="306"/>
      <c r="AA434" s="306"/>
      <c r="AB434" s="306"/>
      <c r="AC434" s="306"/>
      <c r="AD434" s="306"/>
      <c r="AE434" s="306"/>
      <c r="AF434" s="306"/>
      <c r="AG434" s="306"/>
      <c r="AH434" s="306"/>
      <c r="AI434" s="306"/>
      <c r="AJ434" s="306"/>
      <c r="AK434" s="306"/>
      <c r="AL434" s="306"/>
      <c r="AM434" s="306"/>
      <c r="AN434" s="306"/>
      <c r="AO434" s="306"/>
      <c r="AP434" s="224"/>
      <c r="AQ434" s="307" t="s">
        <v>59</v>
      </c>
      <c r="AR434" s="307"/>
      <c r="AS434" s="307"/>
      <c r="AT434" s="307"/>
      <c r="AU434" s="307"/>
      <c r="AV434" s="307"/>
      <c r="AW434" s="307"/>
      <c r="AX434" s="307"/>
      <c r="AY434" s="307"/>
      <c r="AZ434" s="307"/>
      <c r="BA434" s="307"/>
      <c r="BB434" s="307"/>
      <c r="BC434" s="225"/>
      <c r="BD434" s="225"/>
      <c r="BE434" s="225"/>
      <c r="BF434" s="225" t="s">
        <v>119</v>
      </c>
      <c r="BG434" s="249">
        <f>BH434+BI434+BJ434+BK434</f>
        <v>45000</v>
      </c>
      <c r="BH434" s="226">
        <v>0</v>
      </c>
      <c r="BI434" s="226">
        <v>0</v>
      </c>
      <c r="BJ434" s="226">
        <v>0</v>
      </c>
      <c r="BK434" s="226">
        <v>45000</v>
      </c>
    </row>
    <row r="435" spans="1:63" s="223" customFormat="1" ht="34.5" customHeight="1">
      <c r="A435" s="306" t="s">
        <v>126</v>
      </c>
      <c r="B435" s="306"/>
      <c r="C435" s="306"/>
      <c r="D435" s="306"/>
      <c r="E435" s="306"/>
      <c r="F435" s="306"/>
      <c r="G435" s="306"/>
      <c r="H435" s="306"/>
      <c r="I435" s="306"/>
      <c r="J435" s="306"/>
      <c r="K435" s="306"/>
      <c r="L435" s="306"/>
      <c r="M435" s="306"/>
      <c r="N435" s="306"/>
      <c r="O435" s="306"/>
      <c r="P435" s="306"/>
      <c r="Q435" s="306"/>
      <c r="R435" s="306"/>
      <c r="S435" s="306"/>
      <c r="T435" s="306"/>
      <c r="U435" s="306"/>
      <c r="V435" s="306"/>
      <c r="W435" s="306"/>
      <c r="X435" s="306"/>
      <c r="Y435" s="306"/>
      <c r="Z435" s="306"/>
      <c r="AA435" s="306"/>
      <c r="AB435" s="306"/>
      <c r="AC435" s="306"/>
      <c r="AD435" s="306"/>
      <c r="AE435" s="306"/>
      <c r="AF435" s="306"/>
      <c r="AG435" s="306"/>
      <c r="AH435" s="306"/>
      <c r="AI435" s="306"/>
      <c r="AJ435" s="306"/>
      <c r="AK435" s="306"/>
      <c r="AL435" s="306"/>
      <c r="AM435" s="306"/>
      <c r="AN435" s="306"/>
      <c r="AO435" s="306"/>
      <c r="AP435" s="224"/>
      <c r="AQ435" s="307"/>
      <c r="AR435" s="307"/>
      <c r="AS435" s="307"/>
      <c r="AT435" s="307"/>
      <c r="AU435" s="307"/>
      <c r="AV435" s="307"/>
      <c r="AW435" s="307"/>
      <c r="AX435" s="307"/>
      <c r="AY435" s="307"/>
      <c r="AZ435" s="307"/>
      <c r="BA435" s="307"/>
      <c r="BB435" s="307"/>
      <c r="BC435" s="225"/>
      <c r="BD435" s="225"/>
      <c r="BE435" s="225"/>
      <c r="BF435" s="225" t="s">
        <v>127</v>
      </c>
      <c r="BG435" s="249">
        <f>BH435+BI435+BJ435+BK435</f>
        <v>9000</v>
      </c>
      <c r="BH435" s="226">
        <v>0</v>
      </c>
      <c r="BI435" s="226">
        <v>0</v>
      </c>
      <c r="BJ435" s="226">
        <v>0</v>
      </c>
      <c r="BK435" s="226">
        <v>9000</v>
      </c>
    </row>
    <row r="436" spans="1:63" s="273" customFormat="1" ht="36.75" customHeight="1">
      <c r="A436" s="310" t="s">
        <v>156</v>
      </c>
      <c r="B436" s="310"/>
      <c r="C436" s="310"/>
      <c r="D436" s="310"/>
      <c r="E436" s="310"/>
      <c r="F436" s="310"/>
      <c r="G436" s="310"/>
      <c r="H436" s="310"/>
      <c r="I436" s="310"/>
      <c r="J436" s="310"/>
      <c r="K436" s="310"/>
      <c r="L436" s="310"/>
      <c r="M436" s="310"/>
      <c r="N436" s="310"/>
      <c r="O436" s="310"/>
      <c r="P436" s="310"/>
      <c r="Q436" s="310"/>
      <c r="R436" s="310"/>
      <c r="S436" s="310"/>
      <c r="T436" s="310"/>
      <c r="U436" s="310"/>
      <c r="V436" s="310"/>
      <c r="W436" s="310"/>
      <c r="X436" s="310"/>
      <c r="Y436" s="310"/>
      <c r="Z436" s="310"/>
      <c r="AA436" s="310"/>
      <c r="AB436" s="310"/>
      <c r="AC436" s="310"/>
      <c r="AD436" s="310"/>
      <c r="AE436" s="310"/>
      <c r="AF436" s="310"/>
      <c r="AG436" s="310"/>
      <c r="AH436" s="310"/>
      <c r="AI436" s="310"/>
      <c r="AJ436" s="310"/>
      <c r="AK436" s="310"/>
      <c r="AL436" s="310"/>
      <c r="AM436" s="310"/>
      <c r="AN436" s="310"/>
      <c r="AO436" s="310"/>
      <c r="AP436" s="272">
        <v>500</v>
      </c>
      <c r="AQ436" s="311" t="s">
        <v>21</v>
      </c>
      <c r="AR436" s="311"/>
      <c r="AS436" s="311"/>
      <c r="AT436" s="311"/>
      <c r="AU436" s="311"/>
      <c r="AV436" s="311"/>
      <c r="AW436" s="311"/>
      <c r="AX436" s="311"/>
      <c r="AY436" s="311"/>
      <c r="AZ436" s="311"/>
      <c r="BA436" s="311"/>
      <c r="BB436" s="311"/>
      <c r="BC436" s="311"/>
      <c r="BD436" s="311"/>
      <c r="BE436" s="311"/>
      <c r="BF436" s="231" t="s">
        <v>21</v>
      </c>
      <c r="BG436" s="231">
        <f>BG438+BG439</f>
        <v>0</v>
      </c>
      <c r="BH436" s="231">
        <f>BH438+BH439</f>
        <v>0</v>
      </c>
      <c r="BI436" s="231">
        <f>BI438+BI439</f>
        <v>0</v>
      </c>
      <c r="BJ436" s="231">
        <f>BJ438+BJ439</f>
        <v>0</v>
      </c>
      <c r="BK436" s="231">
        <f>BK438+BK439</f>
        <v>0</v>
      </c>
    </row>
    <row r="437" spans="1:63" s="223" customFormat="1" ht="18.75" customHeight="1">
      <c r="A437" s="304" t="s">
        <v>47</v>
      </c>
      <c r="B437" s="304"/>
      <c r="C437" s="304"/>
      <c r="D437" s="304"/>
      <c r="E437" s="304"/>
      <c r="F437" s="304"/>
      <c r="G437" s="304"/>
      <c r="H437" s="304"/>
      <c r="I437" s="304"/>
      <c r="J437" s="304"/>
      <c r="K437" s="304"/>
      <c r="L437" s="304"/>
      <c r="M437" s="304"/>
      <c r="N437" s="304"/>
      <c r="O437" s="304"/>
      <c r="P437" s="304"/>
      <c r="Q437" s="304"/>
      <c r="R437" s="304"/>
      <c r="S437" s="304"/>
      <c r="T437" s="304"/>
      <c r="U437" s="304"/>
      <c r="V437" s="304"/>
      <c r="W437" s="304"/>
      <c r="X437" s="304"/>
      <c r="Y437" s="304"/>
      <c r="Z437" s="304"/>
      <c r="AA437" s="304"/>
      <c r="AB437" s="304"/>
      <c r="AC437" s="304"/>
      <c r="AD437" s="304"/>
      <c r="AE437" s="304"/>
      <c r="AF437" s="304"/>
      <c r="AG437" s="304"/>
      <c r="AH437" s="304"/>
      <c r="AI437" s="304"/>
      <c r="AJ437" s="304"/>
      <c r="AK437" s="304"/>
      <c r="AL437" s="304"/>
      <c r="AM437" s="304"/>
      <c r="AN437" s="304"/>
      <c r="AO437" s="304"/>
      <c r="AP437" s="274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  <c r="BC437" s="305"/>
      <c r="BD437" s="305"/>
      <c r="BE437" s="305"/>
      <c r="BF437" s="226"/>
      <c r="BG437" s="226"/>
      <c r="BH437" s="226"/>
      <c r="BI437" s="226"/>
      <c r="BJ437" s="228"/>
      <c r="BK437" s="275"/>
    </row>
    <row r="438" spans="1:63" s="223" customFormat="1" ht="7.5" customHeight="1">
      <c r="A438" s="304"/>
      <c r="B438" s="304"/>
      <c r="C438" s="304"/>
      <c r="D438" s="304"/>
      <c r="E438" s="304"/>
      <c r="F438" s="304"/>
      <c r="G438" s="304"/>
      <c r="H438" s="304"/>
      <c r="I438" s="304"/>
      <c r="J438" s="304"/>
      <c r="K438" s="304"/>
      <c r="L438" s="304"/>
      <c r="M438" s="304"/>
      <c r="N438" s="304"/>
      <c r="O438" s="304"/>
      <c r="P438" s="304"/>
      <c r="Q438" s="304"/>
      <c r="R438" s="304"/>
      <c r="S438" s="304"/>
      <c r="T438" s="304"/>
      <c r="U438" s="304"/>
      <c r="V438" s="304"/>
      <c r="W438" s="304"/>
      <c r="X438" s="304"/>
      <c r="Y438" s="304"/>
      <c r="Z438" s="304"/>
      <c r="AA438" s="304"/>
      <c r="AB438" s="304"/>
      <c r="AC438" s="304"/>
      <c r="AD438" s="304"/>
      <c r="AE438" s="304"/>
      <c r="AF438" s="304"/>
      <c r="AG438" s="304"/>
      <c r="AH438" s="304"/>
      <c r="AI438" s="304"/>
      <c r="AJ438" s="304"/>
      <c r="AK438" s="304"/>
      <c r="AL438" s="304"/>
      <c r="AM438" s="304"/>
      <c r="AN438" s="304"/>
      <c r="AO438" s="304"/>
      <c r="AP438" s="274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  <c r="BC438" s="305"/>
      <c r="BD438" s="305"/>
      <c r="BE438" s="305"/>
      <c r="BF438" s="226"/>
      <c r="BG438" s="226">
        <f>BH438+BI438+BJ438+BK438</f>
        <v>0</v>
      </c>
      <c r="BH438" s="226">
        <v>0</v>
      </c>
      <c r="BI438" s="226">
        <v>0</v>
      </c>
      <c r="BJ438" s="228">
        <v>0</v>
      </c>
      <c r="BK438" s="228">
        <v>0</v>
      </c>
    </row>
    <row r="439" spans="1:63" s="223" customFormat="1" ht="9" customHeight="1">
      <c r="A439" s="306"/>
      <c r="B439" s="306"/>
      <c r="C439" s="306"/>
      <c r="D439" s="306"/>
      <c r="E439" s="306"/>
      <c r="F439" s="306"/>
      <c r="G439" s="306"/>
      <c r="H439" s="306"/>
      <c r="I439" s="306"/>
      <c r="J439" s="306"/>
      <c r="K439" s="306"/>
      <c r="L439" s="306"/>
      <c r="M439" s="306"/>
      <c r="N439" s="306"/>
      <c r="O439" s="306"/>
      <c r="P439" s="306"/>
      <c r="Q439" s="306"/>
      <c r="R439" s="306"/>
      <c r="S439" s="306"/>
      <c r="T439" s="306"/>
      <c r="U439" s="306"/>
      <c r="V439" s="306"/>
      <c r="W439" s="306"/>
      <c r="X439" s="306"/>
      <c r="Y439" s="306"/>
      <c r="Z439" s="306"/>
      <c r="AA439" s="306"/>
      <c r="AB439" s="306"/>
      <c r="AC439" s="306"/>
      <c r="AD439" s="306"/>
      <c r="AE439" s="306"/>
      <c r="AF439" s="306"/>
      <c r="AG439" s="306"/>
      <c r="AH439" s="306"/>
      <c r="AI439" s="306"/>
      <c r="AJ439" s="306"/>
      <c r="AK439" s="306"/>
      <c r="AL439" s="306"/>
      <c r="AM439" s="306"/>
      <c r="AN439" s="306"/>
      <c r="AO439" s="306"/>
      <c r="AP439" s="276"/>
      <c r="AQ439" s="307"/>
      <c r="AR439" s="307"/>
      <c r="AS439" s="307"/>
      <c r="AT439" s="307"/>
      <c r="AU439" s="307"/>
      <c r="AV439" s="307"/>
      <c r="AW439" s="307"/>
      <c r="AX439" s="307"/>
      <c r="AY439" s="307"/>
      <c r="AZ439" s="307"/>
      <c r="BA439" s="307"/>
      <c r="BB439" s="307"/>
      <c r="BC439" s="307"/>
      <c r="BD439" s="307"/>
      <c r="BE439" s="307"/>
      <c r="BF439" s="226"/>
      <c r="BG439" s="226">
        <f>BH439+BI439+BJ439+BK439</f>
        <v>0</v>
      </c>
      <c r="BH439" s="226">
        <v>0</v>
      </c>
      <c r="BI439" s="226">
        <v>0</v>
      </c>
      <c r="BJ439" s="228">
        <v>0</v>
      </c>
      <c r="BK439" s="228">
        <v>0</v>
      </c>
    </row>
    <row r="440" spans="1:63" s="279" customFormat="1" ht="35.25" customHeight="1">
      <c r="A440" s="308" t="s">
        <v>157</v>
      </c>
      <c r="B440" s="308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  <c r="U440" s="308"/>
      <c r="V440" s="308"/>
      <c r="W440" s="308"/>
      <c r="X440" s="308"/>
      <c r="Y440" s="308"/>
      <c r="Z440" s="308"/>
      <c r="AA440" s="308"/>
      <c r="AB440" s="308"/>
      <c r="AC440" s="308"/>
      <c r="AD440" s="308"/>
      <c r="AE440" s="308"/>
      <c r="AF440" s="308"/>
      <c r="AG440" s="308"/>
      <c r="AH440" s="308"/>
      <c r="AI440" s="308"/>
      <c r="AJ440" s="308"/>
      <c r="AK440" s="308"/>
      <c r="AL440" s="308"/>
      <c r="AM440" s="308"/>
      <c r="AN440" s="308"/>
      <c r="AO440" s="308"/>
      <c r="AP440" s="277">
        <v>600</v>
      </c>
      <c r="AQ440" s="309" t="s">
        <v>21</v>
      </c>
      <c r="AR440" s="309"/>
      <c r="AS440" s="309"/>
      <c r="AT440" s="309"/>
      <c r="AU440" s="309"/>
      <c r="AV440" s="309"/>
      <c r="AW440" s="309"/>
      <c r="AX440" s="309"/>
      <c r="AY440" s="309"/>
      <c r="AZ440" s="309"/>
      <c r="BA440" s="309"/>
      <c r="BB440" s="309"/>
      <c r="BC440" s="309"/>
      <c r="BD440" s="309"/>
      <c r="BE440" s="309"/>
      <c r="BF440" s="278" t="s">
        <v>21</v>
      </c>
      <c r="BG440" s="278">
        <f>BG442+BG443</f>
        <v>0</v>
      </c>
      <c r="BH440" s="278">
        <f>BH442+BH443</f>
        <v>0</v>
      </c>
      <c r="BI440" s="278">
        <f>BI442+BI443</f>
        <v>0</v>
      </c>
      <c r="BJ440" s="278">
        <f>BJ442+BJ443</f>
        <v>0</v>
      </c>
      <c r="BK440" s="278">
        <f>BK442+BK443</f>
        <v>0</v>
      </c>
    </row>
    <row r="441" spans="1:63" s="223" customFormat="1" ht="8.25" customHeight="1">
      <c r="A441" s="304" t="s">
        <v>111</v>
      </c>
      <c r="B441" s="304"/>
      <c r="C441" s="304"/>
      <c r="D441" s="304"/>
      <c r="E441" s="304"/>
      <c r="F441" s="304"/>
      <c r="G441" s="304"/>
      <c r="H441" s="304"/>
      <c r="I441" s="304"/>
      <c r="J441" s="304"/>
      <c r="K441" s="304"/>
      <c r="L441" s="304"/>
      <c r="M441" s="304"/>
      <c r="N441" s="304"/>
      <c r="O441" s="304"/>
      <c r="P441" s="304"/>
      <c r="Q441" s="304"/>
      <c r="R441" s="304"/>
      <c r="S441" s="304"/>
      <c r="T441" s="304"/>
      <c r="U441" s="304"/>
      <c r="V441" s="304"/>
      <c r="W441" s="304"/>
      <c r="X441" s="304"/>
      <c r="Y441" s="304"/>
      <c r="Z441" s="304"/>
      <c r="AA441" s="304"/>
      <c r="AB441" s="304"/>
      <c r="AC441" s="304"/>
      <c r="AD441" s="304"/>
      <c r="AE441" s="304"/>
      <c r="AF441" s="304"/>
      <c r="AG441" s="304"/>
      <c r="AH441" s="304"/>
      <c r="AI441" s="304"/>
      <c r="AJ441" s="304"/>
      <c r="AK441" s="304"/>
      <c r="AL441" s="304"/>
      <c r="AM441" s="304"/>
      <c r="AN441" s="304"/>
      <c r="AO441" s="304"/>
      <c r="AP441" s="274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  <c r="BC441" s="305"/>
      <c r="BD441" s="305"/>
      <c r="BE441" s="305"/>
      <c r="BF441" s="226"/>
      <c r="BG441" s="226"/>
      <c r="BH441" s="226"/>
      <c r="BI441" s="226"/>
      <c r="BJ441" s="228"/>
      <c r="BK441" s="275"/>
    </row>
    <row r="442" spans="1:63" s="223" customFormat="1" ht="8.25" customHeight="1">
      <c r="A442" s="304"/>
      <c r="B442" s="304"/>
      <c r="C442" s="304"/>
      <c r="D442" s="304"/>
      <c r="E442" s="304"/>
      <c r="F442" s="304"/>
      <c r="G442" s="304"/>
      <c r="H442" s="304"/>
      <c r="I442" s="304"/>
      <c r="J442" s="304"/>
      <c r="K442" s="304"/>
      <c r="L442" s="304"/>
      <c r="M442" s="304"/>
      <c r="N442" s="304"/>
      <c r="O442" s="304"/>
      <c r="P442" s="304"/>
      <c r="Q442" s="304"/>
      <c r="R442" s="304"/>
      <c r="S442" s="304"/>
      <c r="T442" s="304"/>
      <c r="U442" s="304"/>
      <c r="V442" s="304"/>
      <c r="W442" s="304"/>
      <c r="X442" s="304"/>
      <c r="Y442" s="304"/>
      <c r="Z442" s="304"/>
      <c r="AA442" s="304"/>
      <c r="AB442" s="304"/>
      <c r="AC442" s="304"/>
      <c r="AD442" s="304"/>
      <c r="AE442" s="304"/>
      <c r="AF442" s="304"/>
      <c r="AG442" s="304"/>
      <c r="AH442" s="304"/>
      <c r="AI442" s="304"/>
      <c r="AJ442" s="304"/>
      <c r="AK442" s="304"/>
      <c r="AL442" s="304"/>
      <c r="AM442" s="304"/>
      <c r="AN442" s="304"/>
      <c r="AO442" s="304"/>
      <c r="AP442" s="280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  <c r="BC442" s="305"/>
      <c r="BD442" s="305"/>
      <c r="BE442" s="305"/>
      <c r="BF442" s="226"/>
      <c r="BG442" s="226">
        <f>BH442+BI442+BJ442+BK442</f>
        <v>0</v>
      </c>
      <c r="BH442" s="226">
        <v>0</v>
      </c>
      <c r="BI442" s="226">
        <v>0</v>
      </c>
      <c r="BJ442" s="228">
        <v>0</v>
      </c>
      <c r="BK442" s="228">
        <v>0</v>
      </c>
    </row>
    <row r="443" spans="1:63" s="223" customFormat="1" ht="15" customHeight="1">
      <c r="A443" s="306"/>
      <c r="B443" s="306"/>
      <c r="C443" s="306"/>
      <c r="D443" s="306"/>
      <c r="E443" s="306"/>
      <c r="F443" s="306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  <c r="AA443" s="306"/>
      <c r="AB443" s="306"/>
      <c r="AC443" s="306"/>
      <c r="AD443" s="306"/>
      <c r="AE443" s="306"/>
      <c r="AF443" s="306"/>
      <c r="AG443" s="306"/>
      <c r="AH443" s="306"/>
      <c r="AI443" s="306"/>
      <c r="AJ443" s="306"/>
      <c r="AK443" s="306"/>
      <c r="AL443" s="306"/>
      <c r="AM443" s="306"/>
      <c r="AN443" s="306"/>
      <c r="AO443" s="306"/>
      <c r="AP443" s="276"/>
      <c r="AQ443" s="307"/>
      <c r="AR443" s="307"/>
      <c r="AS443" s="307"/>
      <c r="AT443" s="307"/>
      <c r="AU443" s="307"/>
      <c r="AV443" s="307"/>
      <c r="AW443" s="307"/>
      <c r="AX443" s="307"/>
      <c r="AY443" s="307"/>
      <c r="AZ443" s="307"/>
      <c r="BA443" s="307"/>
      <c r="BB443" s="307"/>
      <c r="BC443" s="307"/>
      <c r="BD443" s="307"/>
      <c r="BE443" s="307"/>
      <c r="BF443" s="226"/>
      <c r="BG443" s="226">
        <f>BH443+BI443+BJ443+BK443</f>
        <v>0</v>
      </c>
      <c r="BH443" s="226">
        <v>0</v>
      </c>
      <c r="BI443" s="226">
        <v>0</v>
      </c>
      <c r="BJ443" s="228">
        <v>0</v>
      </c>
      <c r="BK443" s="228">
        <v>0</v>
      </c>
    </row>
    <row r="444" spans="1:63" s="285" customFormat="1" ht="35.25" customHeight="1">
      <c r="A444" s="302" t="s">
        <v>158</v>
      </c>
      <c r="B444" s="302"/>
      <c r="C444" s="302"/>
      <c r="D444" s="302"/>
      <c r="E444" s="302"/>
      <c r="F444" s="302"/>
      <c r="G444" s="302"/>
      <c r="H444" s="302"/>
      <c r="I444" s="302"/>
      <c r="J444" s="302"/>
      <c r="K444" s="302"/>
      <c r="L444" s="302"/>
      <c r="M444" s="302"/>
      <c r="N444" s="302"/>
      <c r="O444" s="302"/>
      <c r="P444" s="302"/>
      <c r="Q444" s="302"/>
      <c r="R444" s="302"/>
      <c r="S444" s="302"/>
      <c r="T444" s="302"/>
      <c r="U444" s="302"/>
      <c r="V444" s="302"/>
      <c r="W444" s="302"/>
      <c r="X444" s="302"/>
      <c r="Y444" s="302"/>
      <c r="Z444" s="302"/>
      <c r="AA444" s="302"/>
      <c r="AB444" s="302"/>
      <c r="AC444" s="302"/>
      <c r="AD444" s="302"/>
      <c r="AE444" s="302"/>
      <c r="AF444" s="302"/>
      <c r="AG444" s="302"/>
      <c r="AH444" s="302"/>
      <c r="AI444" s="302"/>
      <c r="AJ444" s="302"/>
      <c r="AK444" s="302"/>
      <c r="AL444" s="302"/>
      <c r="AM444" s="302"/>
      <c r="AN444" s="302"/>
      <c r="AO444" s="302"/>
      <c r="AP444" s="281" t="s">
        <v>21</v>
      </c>
      <c r="AQ444" s="303" t="s">
        <v>21</v>
      </c>
      <c r="AR444" s="303"/>
      <c r="AS444" s="303"/>
      <c r="AT444" s="303"/>
      <c r="AU444" s="303"/>
      <c r="AV444" s="303"/>
      <c r="AW444" s="303"/>
      <c r="AX444" s="303"/>
      <c r="AY444" s="303"/>
      <c r="AZ444" s="303"/>
      <c r="BA444" s="303"/>
      <c r="BB444" s="303"/>
      <c r="BC444" s="303"/>
      <c r="BD444" s="303"/>
      <c r="BE444" s="303"/>
      <c r="BF444" s="282" t="s">
        <v>21</v>
      </c>
      <c r="BG444" s="283">
        <f>BH444+BI444+BJ444+BK444</f>
        <v>0</v>
      </c>
      <c r="BH444" s="283">
        <v>0</v>
      </c>
      <c r="BI444" s="283">
        <v>0</v>
      </c>
      <c r="BJ444" s="284">
        <v>0</v>
      </c>
      <c r="BK444" s="284">
        <v>0</v>
      </c>
    </row>
    <row r="445" spans="1:63" s="288" customFormat="1" ht="24" customHeight="1">
      <c r="A445" s="298" t="s">
        <v>159</v>
      </c>
      <c r="B445" s="298"/>
      <c r="C445" s="298"/>
      <c r="D445" s="298"/>
      <c r="E445" s="298"/>
      <c r="F445" s="298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  <c r="AA445" s="298"/>
      <c r="AB445" s="298"/>
      <c r="AC445" s="298"/>
      <c r="AD445" s="298"/>
      <c r="AE445" s="298"/>
      <c r="AF445" s="298"/>
      <c r="AG445" s="298"/>
      <c r="AH445" s="298"/>
      <c r="AI445" s="298"/>
      <c r="AJ445" s="298"/>
      <c r="AK445" s="298"/>
      <c r="AL445" s="298"/>
      <c r="AM445" s="298"/>
      <c r="AN445" s="298"/>
      <c r="AO445" s="298"/>
      <c r="AP445" s="286"/>
      <c r="AQ445" s="299"/>
      <c r="AR445" s="299"/>
      <c r="AS445" s="299"/>
      <c r="AT445" s="299"/>
      <c r="AU445" s="299"/>
      <c r="AV445" s="299"/>
      <c r="AW445" s="299"/>
      <c r="AX445" s="299"/>
      <c r="AY445" s="299"/>
      <c r="AZ445" s="299"/>
      <c r="BA445" s="299"/>
      <c r="BB445" s="299"/>
      <c r="BC445" s="299"/>
      <c r="BD445" s="299"/>
      <c r="BE445" s="299"/>
      <c r="BF445" s="287"/>
      <c r="BG445" s="287"/>
      <c r="BH445" s="287"/>
      <c r="BI445" s="287"/>
      <c r="BJ445" s="300" t="s">
        <v>379</v>
      </c>
      <c r="BK445" s="300"/>
    </row>
    <row r="446" spans="1:63" s="288" customFormat="1" ht="12.75" customHeight="1">
      <c r="A446" s="296"/>
      <c r="B446" s="296"/>
      <c r="C446" s="296"/>
      <c r="D446" s="296"/>
      <c r="E446" s="296"/>
      <c r="F446" s="296"/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  <c r="X446" s="296"/>
      <c r="Y446" s="296"/>
      <c r="Z446" s="296"/>
      <c r="AA446" s="296"/>
      <c r="AB446" s="296"/>
      <c r="AC446" s="296"/>
      <c r="AD446" s="296"/>
      <c r="AE446" s="296"/>
      <c r="AF446" s="296"/>
      <c r="AG446" s="296"/>
      <c r="AH446" s="296"/>
      <c r="AI446" s="296"/>
      <c r="AJ446" s="296"/>
      <c r="AK446" s="296"/>
      <c r="AL446" s="296"/>
      <c r="AM446" s="296"/>
      <c r="AN446" s="296"/>
      <c r="AO446" s="296"/>
      <c r="AP446" s="286"/>
      <c r="AQ446" s="299"/>
      <c r="AR446" s="299"/>
      <c r="AS446" s="299"/>
      <c r="AT446" s="299"/>
      <c r="AU446" s="299"/>
      <c r="AV446" s="299"/>
      <c r="AW446" s="299"/>
      <c r="AX446" s="299"/>
      <c r="AY446" s="299"/>
      <c r="AZ446" s="299"/>
      <c r="BA446" s="299"/>
      <c r="BB446" s="299"/>
      <c r="BC446" s="299"/>
      <c r="BD446" s="299"/>
      <c r="BE446" s="299"/>
      <c r="BF446" s="287"/>
      <c r="BG446" s="287"/>
      <c r="BH446" s="287"/>
      <c r="BI446" s="287"/>
      <c r="BJ446" s="301" t="s">
        <v>160</v>
      </c>
      <c r="BK446" s="301"/>
    </row>
    <row r="447" spans="1:63" s="288" customFormat="1" ht="30" customHeight="1">
      <c r="A447" s="298" t="s">
        <v>161</v>
      </c>
      <c r="B447" s="298"/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  <c r="AA447" s="298"/>
      <c r="AB447" s="298"/>
      <c r="AC447" s="298"/>
      <c r="AD447" s="298"/>
      <c r="AE447" s="298"/>
      <c r="AF447" s="298"/>
      <c r="AG447" s="298"/>
      <c r="AH447" s="298"/>
      <c r="AI447" s="298"/>
      <c r="AJ447" s="298"/>
      <c r="AK447" s="298"/>
      <c r="AL447" s="298"/>
      <c r="AM447" s="298"/>
      <c r="AN447" s="298"/>
      <c r="AO447" s="298"/>
      <c r="AP447" s="286"/>
      <c r="AQ447" s="299"/>
      <c r="AR447" s="299"/>
      <c r="AS447" s="299"/>
      <c r="AT447" s="299"/>
      <c r="AU447" s="299"/>
      <c r="AV447" s="299"/>
      <c r="AW447" s="299"/>
      <c r="AX447" s="299"/>
      <c r="AY447" s="299"/>
      <c r="AZ447" s="299"/>
      <c r="BA447" s="299"/>
      <c r="BB447" s="299"/>
      <c r="BC447" s="299"/>
      <c r="BD447" s="299"/>
      <c r="BE447" s="299"/>
      <c r="BF447" s="287"/>
      <c r="BG447" s="287"/>
      <c r="BH447" s="287"/>
      <c r="BI447" s="287"/>
      <c r="BJ447" s="300" t="s">
        <v>380</v>
      </c>
      <c r="BK447" s="300"/>
    </row>
    <row r="448" spans="1:63" s="288" customFormat="1" ht="29.25" customHeight="1">
      <c r="A448" s="298"/>
      <c r="B448" s="298"/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  <c r="AA448" s="298"/>
      <c r="AB448" s="298"/>
      <c r="AC448" s="298"/>
      <c r="AD448" s="298"/>
      <c r="AE448" s="298"/>
      <c r="AF448" s="298"/>
      <c r="AG448" s="298"/>
      <c r="AH448" s="298"/>
      <c r="AI448" s="298"/>
      <c r="AJ448" s="298"/>
      <c r="AK448" s="298"/>
      <c r="AL448" s="298"/>
      <c r="AM448" s="298"/>
      <c r="AN448" s="298"/>
      <c r="AO448" s="298"/>
      <c r="AP448" s="286"/>
      <c r="AQ448" s="299"/>
      <c r="AR448" s="299"/>
      <c r="AS448" s="299"/>
      <c r="AT448" s="299"/>
      <c r="AU448" s="299"/>
      <c r="AV448" s="299"/>
      <c r="AW448" s="299"/>
      <c r="AX448" s="299"/>
      <c r="AY448" s="299"/>
      <c r="AZ448" s="299"/>
      <c r="BA448" s="299"/>
      <c r="BB448" s="299"/>
      <c r="BC448" s="287"/>
      <c r="BD448" s="287"/>
      <c r="BE448" s="287"/>
      <c r="BF448" s="287"/>
      <c r="BG448" s="287"/>
      <c r="BH448" s="287"/>
      <c r="BI448" s="287"/>
      <c r="BJ448" s="301" t="s">
        <v>160</v>
      </c>
      <c r="BK448" s="301"/>
    </row>
    <row r="449" spans="42:63" s="216" customFormat="1" ht="13.5" customHeight="1">
      <c r="AP449" s="289"/>
      <c r="AQ449" s="289"/>
      <c r="AR449" s="289"/>
      <c r="AS449" s="289"/>
      <c r="AT449" s="289"/>
      <c r="AU449" s="289"/>
      <c r="AV449" s="289"/>
      <c r="AW449" s="289"/>
      <c r="AX449" s="289"/>
      <c r="AY449" s="289"/>
      <c r="AZ449" s="289"/>
      <c r="BA449" s="289"/>
      <c r="BB449" s="289"/>
      <c r="BC449" s="289"/>
      <c r="BD449" s="289"/>
      <c r="BE449" s="289"/>
      <c r="BF449" s="289"/>
      <c r="BG449" s="289"/>
      <c r="BH449" s="289"/>
      <c r="BI449" s="289"/>
      <c r="BJ449" s="289"/>
      <c r="BK449" s="289"/>
    </row>
    <row r="450" spans="1:63" s="216" customFormat="1" ht="25.5" customHeight="1">
      <c r="A450" s="290"/>
      <c r="B450" s="292" t="s">
        <v>162</v>
      </c>
      <c r="C450" s="292"/>
      <c r="D450" s="292"/>
      <c r="E450" s="292"/>
      <c r="F450" s="292"/>
      <c r="G450" s="292"/>
      <c r="I450" s="293" t="s">
        <v>163</v>
      </c>
      <c r="J450" s="293"/>
      <c r="K450" s="293"/>
      <c r="L450" s="293"/>
      <c r="M450" s="293"/>
      <c r="N450" s="293"/>
      <c r="O450" s="293"/>
      <c r="P450" s="293"/>
      <c r="Q450" s="293"/>
      <c r="R450" s="293"/>
      <c r="S450" s="293"/>
      <c r="T450" s="293"/>
      <c r="U450" s="293"/>
      <c r="V450" s="293"/>
      <c r="W450" s="293"/>
      <c r="X450" s="293"/>
      <c r="Y450" s="293"/>
      <c r="Z450" s="293"/>
      <c r="AA450" s="294">
        <v>20</v>
      </c>
      <c r="AB450" s="294"/>
      <c r="AC450" s="294"/>
      <c r="AD450" s="294"/>
      <c r="AE450" s="295" t="s">
        <v>164</v>
      </c>
      <c r="AF450" s="295"/>
      <c r="AG450" s="295"/>
      <c r="AH450" s="295"/>
      <c r="AP450" s="289"/>
      <c r="AQ450" s="289"/>
      <c r="AR450" s="289"/>
      <c r="AS450" s="289"/>
      <c r="AT450" s="289"/>
      <c r="AU450" s="289"/>
      <c r="AV450" s="289"/>
      <c r="AW450" s="289"/>
      <c r="AX450" s="289"/>
      <c r="AY450" s="289"/>
      <c r="AZ450" s="289"/>
      <c r="BA450" s="289"/>
      <c r="BB450" s="289"/>
      <c r="BC450" s="289"/>
      <c r="BD450" s="289"/>
      <c r="BE450" s="289"/>
      <c r="BF450" s="289"/>
      <c r="BG450" s="289"/>
      <c r="BH450" s="289"/>
      <c r="BI450" s="289"/>
      <c r="BJ450" s="289"/>
      <c r="BK450" s="289"/>
    </row>
    <row r="451" spans="42:63" s="216" customFormat="1" ht="13.5" customHeight="1">
      <c r="AP451" s="289"/>
      <c r="AQ451" s="289"/>
      <c r="AR451" s="289"/>
      <c r="AS451" s="289"/>
      <c r="AT451" s="289"/>
      <c r="AU451" s="289"/>
      <c r="AV451" s="289"/>
      <c r="AW451" s="289"/>
      <c r="AX451" s="289"/>
      <c r="AY451" s="289"/>
      <c r="AZ451" s="289"/>
      <c r="BA451" s="289"/>
      <c r="BB451" s="289"/>
      <c r="BC451" s="289"/>
      <c r="BD451" s="289"/>
      <c r="BE451" s="289"/>
      <c r="BF451" s="289"/>
      <c r="BG451" s="289"/>
      <c r="BH451" s="289"/>
      <c r="BI451" s="289"/>
      <c r="BJ451" s="289"/>
      <c r="BK451" s="289"/>
    </row>
    <row r="452" spans="1:68" s="201" customFormat="1" ht="147" customHeight="1">
      <c r="A452" s="296"/>
      <c r="B452" s="296"/>
      <c r="C452" s="296"/>
      <c r="D452" s="296"/>
      <c r="E452" s="296"/>
      <c r="F452" s="296"/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  <c r="X452" s="296"/>
      <c r="Y452" s="296"/>
      <c r="Z452" s="296"/>
      <c r="AA452" s="296"/>
      <c r="AB452" s="296"/>
      <c r="AC452" s="296"/>
      <c r="AD452" s="296"/>
      <c r="AE452" s="296"/>
      <c r="AF452" s="296"/>
      <c r="AG452" s="296"/>
      <c r="AH452" s="296"/>
      <c r="AI452" s="296"/>
      <c r="AJ452" s="296"/>
      <c r="AK452" s="296"/>
      <c r="AL452" s="296"/>
      <c r="AM452" s="296"/>
      <c r="AN452" s="296"/>
      <c r="AO452" s="296"/>
      <c r="AP452" s="296"/>
      <c r="AQ452" s="296"/>
      <c r="AR452" s="296"/>
      <c r="AS452" s="296"/>
      <c r="AT452" s="296"/>
      <c r="AU452" s="296"/>
      <c r="AV452" s="296"/>
      <c r="AW452" s="296"/>
      <c r="AX452" s="296"/>
      <c r="AY452" s="296"/>
      <c r="AZ452" s="296"/>
      <c r="BA452" s="296"/>
      <c r="BB452" s="296"/>
      <c r="BC452" s="296"/>
      <c r="BD452" s="296"/>
      <c r="BE452" s="296"/>
      <c r="BF452" s="296"/>
      <c r="BG452" s="296"/>
      <c r="BH452" s="296"/>
      <c r="BI452" s="296"/>
      <c r="BJ452" s="296"/>
      <c r="BK452" s="296"/>
      <c r="BN452" s="297"/>
      <c r="BO452" s="297"/>
      <c r="BP452" s="297"/>
    </row>
    <row r="453" spans="42:68" s="201" customFormat="1" ht="15" customHeight="1">
      <c r="AP453" s="202"/>
      <c r="AQ453" s="202"/>
      <c r="AR453" s="202"/>
      <c r="AS453" s="202"/>
      <c r="AT453" s="202"/>
      <c r="AU453" s="202"/>
      <c r="AV453" s="202"/>
      <c r="AW453" s="202"/>
      <c r="AX453" s="202"/>
      <c r="AY453" s="202"/>
      <c r="AZ453" s="202"/>
      <c r="BA453" s="202"/>
      <c r="BB453" s="202"/>
      <c r="BC453" s="202"/>
      <c r="BD453" s="202"/>
      <c r="BE453" s="202"/>
      <c r="BF453" s="202"/>
      <c r="BG453" s="202"/>
      <c r="BH453" s="202"/>
      <c r="BI453" s="202"/>
      <c r="BJ453" s="202"/>
      <c r="BK453" s="202"/>
      <c r="BN453" s="291"/>
      <c r="BO453" s="291"/>
      <c r="BP453" s="291"/>
    </row>
    <row r="454" spans="42:63" s="201" customFormat="1" ht="15"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202"/>
      <c r="BG454" s="202"/>
      <c r="BH454" s="202"/>
      <c r="BI454" s="202"/>
      <c r="BJ454" s="202"/>
      <c r="BK454" s="202"/>
    </row>
    <row r="455" spans="42:63" s="201" customFormat="1" ht="15"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202"/>
      <c r="BG455" s="202"/>
      <c r="BH455" s="202"/>
      <c r="BI455" s="202"/>
      <c r="BJ455" s="202"/>
      <c r="BK455" s="202"/>
    </row>
    <row r="456" spans="42:63" s="201" customFormat="1" ht="15">
      <c r="AP456" s="202"/>
      <c r="AQ456" s="202"/>
      <c r="AR456" s="202"/>
      <c r="AS456" s="202"/>
      <c r="AT456" s="202"/>
      <c r="AU456" s="202"/>
      <c r="AV456" s="202"/>
      <c r="AW456" s="202"/>
      <c r="AX456" s="202"/>
      <c r="AY456" s="202"/>
      <c r="AZ456" s="202"/>
      <c r="BA456" s="202"/>
      <c r="BB456" s="202"/>
      <c r="BC456" s="202"/>
      <c r="BD456" s="202"/>
      <c r="BE456" s="202"/>
      <c r="BF456" s="202"/>
      <c r="BG456" s="202"/>
      <c r="BH456" s="202"/>
      <c r="BI456" s="202"/>
      <c r="BJ456" s="202"/>
      <c r="BK456" s="202"/>
    </row>
    <row r="457" spans="42:63" s="201" customFormat="1" ht="15"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2"/>
      <c r="AZ457" s="202"/>
      <c r="BA457" s="202"/>
      <c r="BB457" s="202"/>
      <c r="BC457" s="202"/>
      <c r="BD457" s="202"/>
      <c r="BE457" s="202"/>
      <c r="BF457" s="202"/>
      <c r="BG457" s="202"/>
      <c r="BH457" s="202"/>
      <c r="BI457" s="202"/>
      <c r="BJ457" s="202"/>
      <c r="BK457" s="202"/>
    </row>
  </sheetData>
  <sheetProtection selectLockedCells="1" selectUnlockedCells="1"/>
  <mergeCells count="892">
    <mergeCell ref="A2:BK2"/>
    <mergeCell ref="A3:BK3"/>
    <mergeCell ref="A4:BK4"/>
    <mergeCell ref="BG6:BK6"/>
    <mergeCell ref="AQ433:BB433"/>
    <mergeCell ref="BK13:BK15"/>
    <mergeCell ref="BH14:BH15"/>
    <mergeCell ref="BI14:BI15"/>
    <mergeCell ref="BH7:BK7"/>
    <mergeCell ref="BH8:BI8"/>
    <mergeCell ref="AP10:BI10"/>
    <mergeCell ref="AP11:AP15"/>
    <mergeCell ref="AQ11:AX15"/>
    <mergeCell ref="BF11:BF15"/>
    <mergeCell ref="BG11:BG15"/>
    <mergeCell ref="A16:AO16"/>
    <mergeCell ref="AQ16:BE16"/>
    <mergeCell ref="A17:AO17"/>
    <mergeCell ref="AQ17:BE17"/>
    <mergeCell ref="BH13:BI13"/>
    <mergeCell ref="BJ13:BJ15"/>
    <mergeCell ref="A11:AO15"/>
    <mergeCell ref="BH11:BK11"/>
    <mergeCell ref="BH12:BK12"/>
    <mergeCell ref="A20:AO20"/>
    <mergeCell ref="AQ20:BE20"/>
    <mergeCell ref="A21:AO21"/>
    <mergeCell ref="AQ21:BE21"/>
    <mergeCell ref="A18:AO18"/>
    <mergeCell ref="AQ18:BE18"/>
    <mergeCell ref="A19:AO19"/>
    <mergeCell ref="AQ19:BE19"/>
    <mergeCell ref="A24:AO24"/>
    <mergeCell ref="AQ24:BB24"/>
    <mergeCell ref="A25:AO25"/>
    <mergeCell ref="AQ25:BB25"/>
    <mergeCell ref="A22:AO22"/>
    <mergeCell ref="AQ22:BB22"/>
    <mergeCell ref="A23:AO23"/>
    <mergeCell ref="AQ23:BB23"/>
    <mergeCell ref="A28:AO28"/>
    <mergeCell ref="AQ28:BB28"/>
    <mergeCell ref="A29:AO29"/>
    <mergeCell ref="AQ29:BB29"/>
    <mergeCell ref="A26:AO26"/>
    <mergeCell ref="AQ26:BB26"/>
    <mergeCell ref="A27:AO27"/>
    <mergeCell ref="AQ27:BB27"/>
    <mergeCell ref="A32:AO32"/>
    <mergeCell ref="AQ32:BB32"/>
    <mergeCell ref="A33:AO33"/>
    <mergeCell ref="AQ33:BB33"/>
    <mergeCell ref="A30:AO30"/>
    <mergeCell ref="AQ30:BB30"/>
    <mergeCell ref="A31:AO31"/>
    <mergeCell ref="AQ31:BB31"/>
    <mergeCell ref="A36:AO36"/>
    <mergeCell ref="AQ36:BB36"/>
    <mergeCell ref="A37:AO37"/>
    <mergeCell ref="AQ37:BB37"/>
    <mergeCell ref="A34:AO34"/>
    <mergeCell ref="AQ34:BB34"/>
    <mergeCell ref="A35:AO35"/>
    <mergeCell ref="AQ35:BB35"/>
    <mergeCell ref="A40:AO40"/>
    <mergeCell ref="AQ40:BB40"/>
    <mergeCell ref="A41:AO41"/>
    <mergeCell ref="AQ41:BB41"/>
    <mergeCell ref="A38:AO38"/>
    <mergeCell ref="AQ38:BB38"/>
    <mergeCell ref="A39:AO39"/>
    <mergeCell ref="AQ39:BB39"/>
    <mergeCell ref="A44:AO44"/>
    <mergeCell ref="AQ44:BE44"/>
    <mergeCell ref="A45:AO45"/>
    <mergeCell ref="AQ45:BE45"/>
    <mergeCell ref="A42:AO42"/>
    <mergeCell ref="AQ42:BE42"/>
    <mergeCell ref="A43:AO43"/>
    <mergeCell ref="AQ43:BB43"/>
    <mergeCell ref="A48:AO48"/>
    <mergeCell ref="AQ48:BB48"/>
    <mergeCell ref="A49:AO49"/>
    <mergeCell ref="AQ49:BE49"/>
    <mergeCell ref="A46:AO46"/>
    <mergeCell ref="AQ46:BB46"/>
    <mergeCell ref="A47:AO47"/>
    <mergeCell ref="AQ47:BB47"/>
    <mergeCell ref="A52:AO52"/>
    <mergeCell ref="AQ52:BB52"/>
    <mergeCell ref="A53:AO53"/>
    <mergeCell ref="AQ53:BB53"/>
    <mergeCell ref="A50:AO50"/>
    <mergeCell ref="AQ50:BE50"/>
    <mergeCell ref="A51:AO51"/>
    <mergeCell ref="AQ51:BB51"/>
    <mergeCell ref="A56:AO56"/>
    <mergeCell ref="AQ56:BB56"/>
    <mergeCell ref="A57:AO57"/>
    <mergeCell ref="AQ57:BB57"/>
    <mergeCell ref="A54:AO54"/>
    <mergeCell ref="AQ54:BB54"/>
    <mergeCell ref="A55:AO55"/>
    <mergeCell ref="AQ55:BB55"/>
    <mergeCell ref="A60:AO60"/>
    <mergeCell ref="AQ60:BB60"/>
    <mergeCell ref="A61:AO61"/>
    <mergeCell ref="AQ61:BB61"/>
    <mergeCell ref="A58:AO58"/>
    <mergeCell ref="AQ58:BB58"/>
    <mergeCell ref="A59:AO59"/>
    <mergeCell ref="AQ59:BB59"/>
    <mergeCell ref="A64:AO64"/>
    <mergeCell ref="AQ64:BB64"/>
    <mergeCell ref="A65:AO65"/>
    <mergeCell ref="AQ65:BE65"/>
    <mergeCell ref="A62:AO62"/>
    <mergeCell ref="AQ62:BB62"/>
    <mergeCell ref="A63:AO63"/>
    <mergeCell ref="AQ63:BB63"/>
    <mergeCell ref="A68:AO68"/>
    <mergeCell ref="AQ68:BB68"/>
    <mergeCell ref="A69:AO69"/>
    <mergeCell ref="AQ69:BE69"/>
    <mergeCell ref="A66:AO66"/>
    <mergeCell ref="AQ66:BE66"/>
    <mergeCell ref="A67:AO67"/>
    <mergeCell ref="AQ67:BB67"/>
    <mergeCell ref="A72:AO72"/>
    <mergeCell ref="AQ72:BE72"/>
    <mergeCell ref="A73:AO73"/>
    <mergeCell ref="AQ73:BE73"/>
    <mergeCell ref="A70:AO70"/>
    <mergeCell ref="AQ70:BE70"/>
    <mergeCell ref="A71:AO71"/>
    <mergeCell ref="AQ71:BE71"/>
    <mergeCell ref="A76:AO76"/>
    <mergeCell ref="AQ76:BE76"/>
    <mergeCell ref="A77:AO77"/>
    <mergeCell ref="AQ77:BE77"/>
    <mergeCell ref="A74:AO74"/>
    <mergeCell ref="AQ74:AX74"/>
    <mergeCell ref="A75:AO75"/>
    <mergeCell ref="AQ75:BE75"/>
    <mergeCell ref="A80:AO80"/>
    <mergeCell ref="AQ80:BB80"/>
    <mergeCell ref="A81:AO81"/>
    <mergeCell ref="AQ81:BB81"/>
    <mergeCell ref="A78:AO78"/>
    <mergeCell ref="AQ78:BE78"/>
    <mergeCell ref="A79:AO79"/>
    <mergeCell ref="AQ79:BB79"/>
    <mergeCell ref="A84:AO84"/>
    <mergeCell ref="AQ84:BB84"/>
    <mergeCell ref="A85:AO85"/>
    <mergeCell ref="AQ85:BB85"/>
    <mergeCell ref="A82:AO82"/>
    <mergeCell ref="AQ82:BB82"/>
    <mergeCell ref="A83:AO83"/>
    <mergeCell ref="AQ83:BB83"/>
    <mergeCell ref="A88:AO88"/>
    <mergeCell ref="AQ88:BB88"/>
    <mergeCell ref="A89:AO89"/>
    <mergeCell ref="AQ89:BB89"/>
    <mergeCell ref="A86:AO86"/>
    <mergeCell ref="AQ86:BB86"/>
    <mergeCell ref="A87:AO87"/>
    <mergeCell ref="AQ87:BB87"/>
    <mergeCell ref="A92:AO92"/>
    <mergeCell ref="AQ92:BB92"/>
    <mergeCell ref="A93:AO93"/>
    <mergeCell ref="AQ93:BB93"/>
    <mergeCell ref="A90:AO90"/>
    <mergeCell ref="AQ90:BB90"/>
    <mergeCell ref="A91:AO91"/>
    <mergeCell ref="AQ91:BB91"/>
    <mergeCell ref="A97:AO97"/>
    <mergeCell ref="AQ97:BE97"/>
    <mergeCell ref="A98:AO98"/>
    <mergeCell ref="AQ98:BE98"/>
    <mergeCell ref="A94:AO94"/>
    <mergeCell ref="AQ94:BE94"/>
    <mergeCell ref="A95:BK95"/>
    <mergeCell ref="A96:AO96"/>
    <mergeCell ref="AQ96:BB96"/>
    <mergeCell ref="A101:AO101"/>
    <mergeCell ref="AQ101:BB101"/>
    <mergeCell ref="A102:AO102"/>
    <mergeCell ref="AQ102:BE102"/>
    <mergeCell ref="A99:AO99"/>
    <mergeCell ref="AQ99:BB99"/>
    <mergeCell ref="A100:AO100"/>
    <mergeCell ref="AQ100:BB100"/>
    <mergeCell ref="A105:AO105"/>
    <mergeCell ref="AQ105:BB105"/>
    <mergeCell ref="A106:AO106"/>
    <mergeCell ref="AQ106:BB106"/>
    <mergeCell ref="A103:AO103"/>
    <mergeCell ref="AQ103:BE103"/>
    <mergeCell ref="A104:AO104"/>
    <mergeCell ref="AQ104:BB104"/>
    <mergeCell ref="A109:AO109"/>
    <mergeCell ref="AQ109:BB109"/>
    <mergeCell ref="A110:AO110"/>
    <mergeCell ref="AQ110:BB110"/>
    <mergeCell ref="A107:AO107"/>
    <mergeCell ref="AQ107:BB107"/>
    <mergeCell ref="A108:AO108"/>
    <mergeCell ref="AQ108:BB108"/>
    <mergeCell ref="A113:AO113"/>
    <mergeCell ref="AQ113:BB113"/>
    <mergeCell ref="A114:AO114"/>
    <mergeCell ref="AQ114:BB114"/>
    <mergeCell ref="A111:AO111"/>
    <mergeCell ref="AQ111:BB111"/>
    <mergeCell ref="A112:AO112"/>
    <mergeCell ref="AQ112:BB112"/>
    <mergeCell ref="A117:AO117"/>
    <mergeCell ref="AQ117:BB117"/>
    <mergeCell ref="A118:AO118"/>
    <mergeCell ref="AQ118:BE118"/>
    <mergeCell ref="A115:AO115"/>
    <mergeCell ref="AQ115:BB115"/>
    <mergeCell ref="A116:AO116"/>
    <mergeCell ref="AQ116:BB116"/>
    <mergeCell ref="A121:AO121"/>
    <mergeCell ref="AQ121:BB121"/>
    <mergeCell ref="A122:AO122"/>
    <mergeCell ref="AQ122:BE122"/>
    <mergeCell ref="A119:AO119"/>
    <mergeCell ref="AQ119:BE119"/>
    <mergeCell ref="A120:AO120"/>
    <mergeCell ref="AQ120:BB120"/>
    <mergeCell ref="A125:AO125"/>
    <mergeCell ref="AQ125:BE125"/>
    <mergeCell ref="A126:AO126"/>
    <mergeCell ref="AQ126:BE126"/>
    <mergeCell ref="A123:AO123"/>
    <mergeCell ref="AQ123:BE123"/>
    <mergeCell ref="A124:AO124"/>
    <mergeCell ref="AQ124:BE124"/>
    <mergeCell ref="A129:AO129"/>
    <mergeCell ref="AQ129:BE129"/>
    <mergeCell ref="A130:AO130"/>
    <mergeCell ref="AQ130:BE130"/>
    <mergeCell ref="A127:AO127"/>
    <mergeCell ref="AQ127:AX127"/>
    <mergeCell ref="A128:AO128"/>
    <mergeCell ref="AQ128:BE128"/>
    <mergeCell ref="A133:AO133"/>
    <mergeCell ref="AQ133:BB133"/>
    <mergeCell ref="A134:AO134"/>
    <mergeCell ref="AQ134:BB134"/>
    <mergeCell ref="A131:AO131"/>
    <mergeCell ref="AQ131:BE131"/>
    <mergeCell ref="A132:AO132"/>
    <mergeCell ref="AQ132:BB132"/>
    <mergeCell ref="A137:AO137"/>
    <mergeCell ref="AQ137:BB137"/>
    <mergeCell ref="A138:AO138"/>
    <mergeCell ref="AQ138:BB138"/>
    <mergeCell ref="A135:AO135"/>
    <mergeCell ref="AQ135:BB135"/>
    <mergeCell ref="A136:AO136"/>
    <mergeCell ref="AQ136:BB136"/>
    <mergeCell ref="A141:AO141"/>
    <mergeCell ref="AQ141:BB141"/>
    <mergeCell ref="A142:AO142"/>
    <mergeCell ref="AQ142:BB142"/>
    <mergeCell ref="A139:AO139"/>
    <mergeCell ref="AQ139:BB139"/>
    <mergeCell ref="A140:AO140"/>
    <mergeCell ref="AQ140:BB140"/>
    <mergeCell ref="A145:AO145"/>
    <mergeCell ref="AQ145:BB145"/>
    <mergeCell ref="A146:AO146"/>
    <mergeCell ref="AQ146:BB146"/>
    <mergeCell ref="A143:AO143"/>
    <mergeCell ref="AQ143:BB143"/>
    <mergeCell ref="A144:AO144"/>
    <mergeCell ref="AQ144:BB144"/>
    <mergeCell ref="A150:AO150"/>
    <mergeCell ref="AQ150:BE150"/>
    <mergeCell ref="A151:AO151"/>
    <mergeCell ref="AQ151:BB151"/>
    <mergeCell ref="A147:BK147"/>
    <mergeCell ref="A148:AO148"/>
    <mergeCell ref="AQ148:BB148"/>
    <mergeCell ref="A149:AO149"/>
    <mergeCell ref="AQ149:BE149"/>
    <mergeCell ref="A154:AO154"/>
    <mergeCell ref="AQ154:BE154"/>
    <mergeCell ref="A155:AO155"/>
    <mergeCell ref="AQ155:BE155"/>
    <mergeCell ref="A152:AO152"/>
    <mergeCell ref="AQ152:BB152"/>
    <mergeCell ref="A153:AO153"/>
    <mergeCell ref="AQ153:BB153"/>
    <mergeCell ref="A158:AO158"/>
    <mergeCell ref="AQ158:BB158"/>
    <mergeCell ref="A159:AO159"/>
    <mergeCell ref="AQ159:BB159"/>
    <mergeCell ref="A156:AO156"/>
    <mergeCell ref="AQ156:BB156"/>
    <mergeCell ref="A157:AO157"/>
    <mergeCell ref="AQ157:BB157"/>
    <mergeCell ref="A162:AO162"/>
    <mergeCell ref="AQ162:BB162"/>
    <mergeCell ref="A163:AO163"/>
    <mergeCell ref="AQ163:BB163"/>
    <mergeCell ref="A160:AO160"/>
    <mergeCell ref="AQ160:BB160"/>
    <mergeCell ref="A161:AO161"/>
    <mergeCell ref="AQ161:BB161"/>
    <mergeCell ref="A166:AO166"/>
    <mergeCell ref="AQ166:BB166"/>
    <mergeCell ref="A167:AO167"/>
    <mergeCell ref="AQ167:BB167"/>
    <mergeCell ref="A164:AO164"/>
    <mergeCell ref="AQ164:BB164"/>
    <mergeCell ref="A165:AO165"/>
    <mergeCell ref="AQ165:BB165"/>
    <mergeCell ref="A170:AO170"/>
    <mergeCell ref="AQ170:BE170"/>
    <mergeCell ref="A171:AO171"/>
    <mergeCell ref="AQ171:BE171"/>
    <mergeCell ref="A168:AO168"/>
    <mergeCell ref="AQ168:BB168"/>
    <mergeCell ref="A169:AO169"/>
    <mergeCell ref="AQ169:BB169"/>
    <mergeCell ref="A174:AO174"/>
    <mergeCell ref="AQ174:BE174"/>
    <mergeCell ref="A175:AO175"/>
    <mergeCell ref="AQ175:BE175"/>
    <mergeCell ref="A172:AO172"/>
    <mergeCell ref="AQ172:BB172"/>
    <mergeCell ref="A173:AO173"/>
    <mergeCell ref="AQ173:BB173"/>
    <mergeCell ref="A178:AO178"/>
    <mergeCell ref="AQ178:BE178"/>
    <mergeCell ref="A179:AO179"/>
    <mergeCell ref="AQ179:AX179"/>
    <mergeCell ref="A176:AO176"/>
    <mergeCell ref="AQ176:BE176"/>
    <mergeCell ref="A177:AO177"/>
    <mergeCell ref="AQ177:BE177"/>
    <mergeCell ref="A182:AO182"/>
    <mergeCell ref="AQ182:BE182"/>
    <mergeCell ref="A183:AO183"/>
    <mergeCell ref="AQ183:BE183"/>
    <mergeCell ref="A180:AO180"/>
    <mergeCell ref="AQ180:BE180"/>
    <mergeCell ref="A181:AO181"/>
    <mergeCell ref="AQ181:BE181"/>
    <mergeCell ref="A186:AO186"/>
    <mergeCell ref="AQ186:BB186"/>
    <mergeCell ref="A187:AO187"/>
    <mergeCell ref="AQ187:BB187"/>
    <mergeCell ref="A184:AO184"/>
    <mergeCell ref="AQ184:BB184"/>
    <mergeCell ref="A185:AO185"/>
    <mergeCell ref="AQ185:BB185"/>
    <mergeCell ref="A190:AO190"/>
    <mergeCell ref="AQ190:BB190"/>
    <mergeCell ref="A191:AO191"/>
    <mergeCell ref="AQ191:BB191"/>
    <mergeCell ref="A188:AO188"/>
    <mergeCell ref="AQ188:BB188"/>
    <mergeCell ref="A189:AO189"/>
    <mergeCell ref="AQ189:BB189"/>
    <mergeCell ref="A194:AO194"/>
    <mergeCell ref="AQ194:BB194"/>
    <mergeCell ref="A195:AO195"/>
    <mergeCell ref="AQ195:BB195"/>
    <mergeCell ref="A192:AO192"/>
    <mergeCell ref="AQ192:BB192"/>
    <mergeCell ref="A193:AO193"/>
    <mergeCell ref="AQ193:BB193"/>
    <mergeCell ref="A198:AO198"/>
    <mergeCell ref="AQ198:BB198"/>
    <mergeCell ref="A199:BK199"/>
    <mergeCell ref="A200:AO200"/>
    <mergeCell ref="AQ200:BB200"/>
    <mergeCell ref="A196:AO196"/>
    <mergeCell ref="AQ196:BB196"/>
    <mergeCell ref="A197:AO197"/>
    <mergeCell ref="AQ197:BB197"/>
    <mergeCell ref="A203:AO203"/>
    <mergeCell ref="AQ203:BB203"/>
    <mergeCell ref="A204:AO204"/>
    <mergeCell ref="AQ204:BB204"/>
    <mergeCell ref="A201:AO201"/>
    <mergeCell ref="AQ201:BE201"/>
    <mergeCell ref="A202:AO202"/>
    <mergeCell ref="AQ202:BE202"/>
    <mergeCell ref="A207:AO207"/>
    <mergeCell ref="AQ207:BE207"/>
    <mergeCell ref="A208:AO208"/>
    <mergeCell ref="AQ208:BB208"/>
    <mergeCell ref="A205:AO205"/>
    <mergeCell ref="AQ205:BB205"/>
    <mergeCell ref="A206:AO206"/>
    <mergeCell ref="AQ206:BE206"/>
    <mergeCell ref="A211:AO211"/>
    <mergeCell ref="AQ211:BB211"/>
    <mergeCell ref="A212:AO212"/>
    <mergeCell ref="AQ212:BB212"/>
    <mergeCell ref="A209:AO209"/>
    <mergeCell ref="AQ209:BB209"/>
    <mergeCell ref="A210:AO210"/>
    <mergeCell ref="AQ210:BB210"/>
    <mergeCell ref="A215:AO215"/>
    <mergeCell ref="AQ215:BB215"/>
    <mergeCell ref="A216:AO216"/>
    <mergeCell ref="AQ216:BB216"/>
    <mergeCell ref="A213:AO213"/>
    <mergeCell ref="AQ213:BB213"/>
    <mergeCell ref="A214:AO214"/>
    <mergeCell ref="AQ214:BB214"/>
    <mergeCell ref="A219:AO219"/>
    <mergeCell ref="AQ219:BB219"/>
    <mergeCell ref="A220:AO220"/>
    <mergeCell ref="AQ220:BB220"/>
    <mergeCell ref="A217:AO217"/>
    <mergeCell ref="AQ217:BB217"/>
    <mergeCell ref="A218:AO218"/>
    <mergeCell ref="AQ218:BB218"/>
    <mergeCell ref="A223:AO223"/>
    <mergeCell ref="AQ223:BE223"/>
    <mergeCell ref="A224:AO224"/>
    <mergeCell ref="AQ224:BB224"/>
    <mergeCell ref="A221:AO221"/>
    <mergeCell ref="AQ221:BB221"/>
    <mergeCell ref="A222:AO222"/>
    <mergeCell ref="AQ222:BE222"/>
    <mergeCell ref="A227:AO227"/>
    <mergeCell ref="AQ227:BE227"/>
    <mergeCell ref="A228:AO228"/>
    <mergeCell ref="AQ228:BE228"/>
    <mergeCell ref="A225:AO225"/>
    <mergeCell ref="AQ225:BB225"/>
    <mergeCell ref="A226:AO226"/>
    <mergeCell ref="AQ226:BE226"/>
    <mergeCell ref="A231:AO231"/>
    <mergeCell ref="AQ231:AX231"/>
    <mergeCell ref="A232:AO232"/>
    <mergeCell ref="AQ232:BE232"/>
    <mergeCell ref="A229:AO229"/>
    <mergeCell ref="AQ229:BE229"/>
    <mergeCell ref="A230:AO230"/>
    <mergeCell ref="AQ230:BE230"/>
    <mergeCell ref="A235:AO235"/>
    <mergeCell ref="AQ235:BE235"/>
    <mergeCell ref="A236:AO236"/>
    <mergeCell ref="AQ236:BB236"/>
    <mergeCell ref="A233:AO233"/>
    <mergeCell ref="AQ233:BE233"/>
    <mergeCell ref="A234:AO234"/>
    <mergeCell ref="AQ234:BE234"/>
    <mergeCell ref="A239:AO239"/>
    <mergeCell ref="AQ239:BB239"/>
    <mergeCell ref="A240:AO240"/>
    <mergeCell ref="AQ240:BB240"/>
    <mergeCell ref="A237:AO237"/>
    <mergeCell ref="AQ237:BB237"/>
    <mergeCell ref="A238:AO238"/>
    <mergeCell ref="AQ238:BB238"/>
    <mergeCell ref="A243:AO243"/>
    <mergeCell ref="AQ243:BB243"/>
    <mergeCell ref="A244:AO244"/>
    <mergeCell ref="AQ244:BB244"/>
    <mergeCell ref="A241:AO241"/>
    <mergeCell ref="AQ241:BB241"/>
    <mergeCell ref="A242:AO242"/>
    <mergeCell ref="AQ242:BB242"/>
    <mergeCell ref="A247:AO247"/>
    <mergeCell ref="AQ247:BB247"/>
    <mergeCell ref="A248:AO248"/>
    <mergeCell ref="AQ248:BB248"/>
    <mergeCell ref="A245:AO245"/>
    <mergeCell ref="AQ245:BB245"/>
    <mergeCell ref="A246:AO246"/>
    <mergeCell ref="AQ246:BB246"/>
    <mergeCell ref="A251:BK251"/>
    <mergeCell ref="A252:AO252"/>
    <mergeCell ref="AQ252:BB252"/>
    <mergeCell ref="A253:AO253"/>
    <mergeCell ref="AQ253:BE253"/>
    <mergeCell ref="A249:AO249"/>
    <mergeCell ref="AQ249:BB249"/>
    <mergeCell ref="A250:AO250"/>
    <mergeCell ref="AQ250:BB250"/>
    <mergeCell ref="A256:AO256"/>
    <mergeCell ref="AQ256:BB256"/>
    <mergeCell ref="A257:AO257"/>
    <mergeCell ref="AQ257:BB257"/>
    <mergeCell ref="A254:AO254"/>
    <mergeCell ref="AQ254:BE254"/>
    <mergeCell ref="A255:AO255"/>
    <mergeCell ref="AQ255:BB255"/>
    <mergeCell ref="A260:AO260"/>
    <mergeCell ref="AQ260:BB260"/>
    <mergeCell ref="A261:AO261"/>
    <mergeCell ref="AQ261:BB261"/>
    <mergeCell ref="A258:AO258"/>
    <mergeCell ref="AQ258:BE258"/>
    <mergeCell ref="A259:AO259"/>
    <mergeCell ref="AQ259:BE259"/>
    <mergeCell ref="A264:AO264"/>
    <mergeCell ref="AQ264:BB264"/>
    <mergeCell ref="A265:AO265"/>
    <mergeCell ref="AQ265:BB265"/>
    <mergeCell ref="A262:AO262"/>
    <mergeCell ref="AQ262:BB262"/>
    <mergeCell ref="A263:AO263"/>
    <mergeCell ref="AQ263:BB263"/>
    <mergeCell ref="A268:AO268"/>
    <mergeCell ref="AQ268:BB268"/>
    <mergeCell ref="A269:AO269"/>
    <mergeCell ref="AQ269:BB269"/>
    <mergeCell ref="A266:AO266"/>
    <mergeCell ref="AQ266:BB266"/>
    <mergeCell ref="A267:AO267"/>
    <mergeCell ref="AQ267:BB267"/>
    <mergeCell ref="A272:AO272"/>
    <mergeCell ref="AQ272:BB272"/>
    <mergeCell ref="A273:AO273"/>
    <mergeCell ref="AQ273:BB273"/>
    <mergeCell ref="A270:AO270"/>
    <mergeCell ref="AQ270:BB270"/>
    <mergeCell ref="A271:AO271"/>
    <mergeCell ref="AQ271:BB271"/>
    <mergeCell ref="A276:AO276"/>
    <mergeCell ref="AQ276:BB276"/>
    <mergeCell ref="A277:AO277"/>
    <mergeCell ref="AQ277:BB277"/>
    <mergeCell ref="A274:AO274"/>
    <mergeCell ref="AQ274:BE274"/>
    <mergeCell ref="A275:AO275"/>
    <mergeCell ref="AQ275:BE275"/>
    <mergeCell ref="A280:AO280"/>
    <mergeCell ref="AQ280:BE280"/>
    <mergeCell ref="A281:AO281"/>
    <mergeCell ref="AQ281:BE281"/>
    <mergeCell ref="A278:AO278"/>
    <mergeCell ref="AQ278:BE278"/>
    <mergeCell ref="A279:AO279"/>
    <mergeCell ref="AQ279:BE279"/>
    <mergeCell ref="A284:AO284"/>
    <mergeCell ref="AQ284:BE284"/>
    <mergeCell ref="A285:AO285"/>
    <mergeCell ref="AQ285:BE285"/>
    <mergeCell ref="A282:AO282"/>
    <mergeCell ref="AQ282:BE282"/>
    <mergeCell ref="A283:AO283"/>
    <mergeCell ref="AQ283:AX283"/>
    <mergeCell ref="A288:AO288"/>
    <mergeCell ref="AQ288:BB288"/>
    <mergeCell ref="A289:AO289"/>
    <mergeCell ref="AQ289:BB289"/>
    <mergeCell ref="A286:AO286"/>
    <mergeCell ref="AQ286:BE286"/>
    <mergeCell ref="A287:AO287"/>
    <mergeCell ref="AQ287:BE287"/>
    <mergeCell ref="A292:AO292"/>
    <mergeCell ref="AQ292:BB292"/>
    <mergeCell ref="A293:AO293"/>
    <mergeCell ref="AQ293:BB293"/>
    <mergeCell ref="A290:AO290"/>
    <mergeCell ref="AQ290:BB290"/>
    <mergeCell ref="A291:AO291"/>
    <mergeCell ref="AQ291:BB291"/>
    <mergeCell ref="A296:AO296"/>
    <mergeCell ref="AQ296:BB296"/>
    <mergeCell ref="A297:AO297"/>
    <mergeCell ref="AQ297:BB297"/>
    <mergeCell ref="A294:AO294"/>
    <mergeCell ref="AQ294:BB294"/>
    <mergeCell ref="A295:AO295"/>
    <mergeCell ref="AQ295:BB295"/>
    <mergeCell ref="A300:AO300"/>
    <mergeCell ref="AQ300:BB300"/>
    <mergeCell ref="A301:AO301"/>
    <mergeCell ref="AQ301:BB301"/>
    <mergeCell ref="A298:AO298"/>
    <mergeCell ref="AQ298:BB298"/>
    <mergeCell ref="A299:AO299"/>
    <mergeCell ref="AQ299:BB299"/>
    <mergeCell ref="A304:AO304"/>
    <mergeCell ref="AQ304:BB304"/>
    <mergeCell ref="A305:AO305"/>
    <mergeCell ref="AQ305:BB305"/>
    <mergeCell ref="A302:AO302"/>
    <mergeCell ref="AQ302:BB302"/>
    <mergeCell ref="A303:AO303"/>
    <mergeCell ref="AQ303:BB303"/>
    <mergeCell ref="A308:AO308"/>
    <mergeCell ref="AQ308:BB308"/>
    <mergeCell ref="A309:AO309"/>
    <mergeCell ref="AQ309:BB309"/>
    <mergeCell ref="A306:AO306"/>
    <mergeCell ref="AQ306:BB306"/>
    <mergeCell ref="A307:AO307"/>
    <mergeCell ref="AQ307:BB307"/>
    <mergeCell ref="A312:AO312"/>
    <mergeCell ref="AQ312:BB312"/>
    <mergeCell ref="A313:AO313"/>
    <mergeCell ref="AQ313:BB313"/>
    <mergeCell ref="A310:AO310"/>
    <mergeCell ref="AQ310:BB310"/>
    <mergeCell ref="A311:AO311"/>
    <mergeCell ref="AQ311:BB311"/>
    <mergeCell ref="A316:AO316"/>
    <mergeCell ref="AQ316:BB316"/>
    <mergeCell ref="A317:AO317"/>
    <mergeCell ref="AQ317:BB317"/>
    <mergeCell ref="A314:AO314"/>
    <mergeCell ref="AQ314:BB314"/>
    <mergeCell ref="A315:AO315"/>
    <mergeCell ref="AQ315:BB315"/>
    <mergeCell ref="A320:AO320"/>
    <mergeCell ref="AQ320:BB320"/>
    <mergeCell ref="A321:AO321"/>
    <mergeCell ref="AQ321:BB321"/>
    <mergeCell ref="A318:AO318"/>
    <mergeCell ref="AQ318:BB318"/>
    <mergeCell ref="A319:AO319"/>
    <mergeCell ref="AQ319:BB319"/>
    <mergeCell ref="A324:AO324"/>
    <mergeCell ref="AQ324:BB324"/>
    <mergeCell ref="A325:AO325"/>
    <mergeCell ref="AQ325:BB325"/>
    <mergeCell ref="A322:AO322"/>
    <mergeCell ref="AQ322:BB322"/>
    <mergeCell ref="A323:AO323"/>
    <mergeCell ref="AQ323:BB323"/>
    <mergeCell ref="A328:AO328"/>
    <mergeCell ref="AQ328:BB328"/>
    <mergeCell ref="A329:AO329"/>
    <mergeCell ref="AQ329:BB329"/>
    <mergeCell ref="A326:AO326"/>
    <mergeCell ref="AQ326:BB326"/>
    <mergeCell ref="A327:AO327"/>
    <mergeCell ref="AQ327:BB327"/>
    <mergeCell ref="A332:AO332"/>
    <mergeCell ref="AQ332:BB332"/>
    <mergeCell ref="A333:AO333"/>
    <mergeCell ref="AQ333:BB333"/>
    <mergeCell ref="A330:AO330"/>
    <mergeCell ref="AQ330:BE330"/>
    <mergeCell ref="A331:AO331"/>
    <mergeCell ref="AQ331:BE331"/>
    <mergeCell ref="A336:AO336"/>
    <mergeCell ref="AQ336:BE336"/>
    <mergeCell ref="A337:AO337"/>
    <mergeCell ref="AQ337:BB337"/>
    <mergeCell ref="A334:AO334"/>
    <mergeCell ref="AQ334:BB334"/>
    <mergeCell ref="A335:AO335"/>
    <mergeCell ref="AQ335:BE335"/>
    <mergeCell ref="A340:AO340"/>
    <mergeCell ref="AQ340:BB340"/>
    <mergeCell ref="A341:AO341"/>
    <mergeCell ref="AQ341:BB341"/>
    <mergeCell ref="A338:AO338"/>
    <mergeCell ref="AQ338:BB338"/>
    <mergeCell ref="A339:AO339"/>
    <mergeCell ref="AQ339:BB339"/>
    <mergeCell ref="A344:AO344"/>
    <mergeCell ref="AQ344:BB344"/>
    <mergeCell ref="A345:AO345"/>
    <mergeCell ref="AQ345:BB345"/>
    <mergeCell ref="A342:AO342"/>
    <mergeCell ref="AQ342:BB342"/>
    <mergeCell ref="A343:AO343"/>
    <mergeCell ref="AQ343:BB343"/>
    <mergeCell ref="A348:AO348"/>
    <mergeCell ref="AQ348:BB348"/>
    <mergeCell ref="A349:AO349"/>
    <mergeCell ref="AQ349:BB349"/>
    <mergeCell ref="A346:AO346"/>
    <mergeCell ref="AQ346:BB346"/>
    <mergeCell ref="A347:AO347"/>
    <mergeCell ref="AQ347:BB347"/>
    <mergeCell ref="A352:AO352"/>
    <mergeCell ref="AQ352:BE352"/>
    <mergeCell ref="A353:AO353"/>
    <mergeCell ref="AQ353:BB353"/>
    <mergeCell ref="A350:AO350"/>
    <mergeCell ref="AQ350:BB350"/>
    <mergeCell ref="A351:AO351"/>
    <mergeCell ref="AQ351:BE351"/>
    <mergeCell ref="A356:AO356"/>
    <mergeCell ref="AQ356:BE356"/>
    <mergeCell ref="A357:AO357"/>
    <mergeCell ref="AQ357:BE357"/>
    <mergeCell ref="A354:AO354"/>
    <mergeCell ref="AQ354:BB354"/>
    <mergeCell ref="A355:AO355"/>
    <mergeCell ref="AQ355:BE355"/>
    <mergeCell ref="A360:AO360"/>
    <mergeCell ref="AQ360:AX360"/>
    <mergeCell ref="A361:AO361"/>
    <mergeCell ref="AQ361:BE361"/>
    <mergeCell ref="A358:AO358"/>
    <mergeCell ref="AQ358:BE358"/>
    <mergeCell ref="A359:AO359"/>
    <mergeCell ref="AQ359:BE359"/>
    <mergeCell ref="A364:AO364"/>
    <mergeCell ref="AQ364:BE364"/>
    <mergeCell ref="A365:AO365"/>
    <mergeCell ref="AQ365:BB365"/>
    <mergeCell ref="A362:AO362"/>
    <mergeCell ref="AQ362:BE362"/>
    <mergeCell ref="A363:AO363"/>
    <mergeCell ref="AQ363:BE363"/>
    <mergeCell ref="A368:AO368"/>
    <mergeCell ref="AQ368:BB368"/>
    <mergeCell ref="A369:AO369"/>
    <mergeCell ref="AQ369:BB369"/>
    <mergeCell ref="A366:AO366"/>
    <mergeCell ref="AQ366:BB366"/>
    <mergeCell ref="A367:AO367"/>
    <mergeCell ref="AQ367:BB367"/>
    <mergeCell ref="A372:AO372"/>
    <mergeCell ref="AQ372:BB372"/>
    <mergeCell ref="A373:AO373"/>
    <mergeCell ref="AQ373:BB373"/>
    <mergeCell ref="A370:AO370"/>
    <mergeCell ref="AQ370:BB370"/>
    <mergeCell ref="A371:AO371"/>
    <mergeCell ref="AQ371:BB371"/>
    <mergeCell ref="A376:AO376"/>
    <mergeCell ref="AQ376:BB376"/>
    <mergeCell ref="A377:AO377"/>
    <mergeCell ref="AQ377:BB377"/>
    <mergeCell ref="A374:AO374"/>
    <mergeCell ref="AQ374:BB374"/>
    <mergeCell ref="A375:AO375"/>
    <mergeCell ref="AQ375:BB375"/>
    <mergeCell ref="A380:AO380"/>
    <mergeCell ref="AQ380:BB380"/>
    <mergeCell ref="A381:AO381"/>
    <mergeCell ref="AQ381:BE381"/>
    <mergeCell ref="A378:AO378"/>
    <mergeCell ref="AQ378:BB378"/>
    <mergeCell ref="A379:AO379"/>
    <mergeCell ref="AQ379:BB379"/>
    <mergeCell ref="A384:AO384"/>
    <mergeCell ref="AQ384:BB384"/>
    <mergeCell ref="A385:AO385"/>
    <mergeCell ref="AQ385:BB385"/>
    <mergeCell ref="A382:AO382"/>
    <mergeCell ref="AQ382:BE382"/>
    <mergeCell ref="A383:AO383"/>
    <mergeCell ref="AQ383:BB383"/>
    <mergeCell ref="A388:AO388"/>
    <mergeCell ref="AQ388:BB388"/>
    <mergeCell ref="A389:AO389"/>
    <mergeCell ref="AQ389:BB389"/>
    <mergeCell ref="A386:AO386"/>
    <mergeCell ref="AQ386:BE386"/>
    <mergeCell ref="A387:AO387"/>
    <mergeCell ref="AQ387:BE387"/>
    <mergeCell ref="A392:AO392"/>
    <mergeCell ref="AQ392:BB392"/>
    <mergeCell ref="A393:AO393"/>
    <mergeCell ref="AQ393:BB393"/>
    <mergeCell ref="A390:AO390"/>
    <mergeCell ref="AQ390:BB390"/>
    <mergeCell ref="A391:AO391"/>
    <mergeCell ref="AQ391:BB391"/>
    <mergeCell ref="A396:AO396"/>
    <mergeCell ref="AQ396:BB396"/>
    <mergeCell ref="A397:AO397"/>
    <mergeCell ref="AQ397:BB397"/>
    <mergeCell ref="A394:AO394"/>
    <mergeCell ref="AQ394:BB394"/>
    <mergeCell ref="A395:AO395"/>
    <mergeCell ref="AQ395:BB395"/>
    <mergeCell ref="A400:AO400"/>
    <mergeCell ref="AQ400:BB400"/>
    <mergeCell ref="A401:AO401"/>
    <mergeCell ref="AQ401:BB401"/>
    <mergeCell ref="A398:AO398"/>
    <mergeCell ref="AQ398:BB398"/>
    <mergeCell ref="A399:AO399"/>
    <mergeCell ref="AQ399:BB399"/>
    <mergeCell ref="A404:AO404"/>
    <mergeCell ref="AQ404:BB404"/>
    <mergeCell ref="A405:AO405"/>
    <mergeCell ref="AQ405:BB405"/>
    <mergeCell ref="A402:AO402"/>
    <mergeCell ref="AQ402:BE402"/>
    <mergeCell ref="A403:AO403"/>
    <mergeCell ref="AQ403:BE403"/>
    <mergeCell ref="A408:AO408"/>
    <mergeCell ref="AQ408:BE408"/>
    <mergeCell ref="A409:AO409"/>
    <mergeCell ref="AQ409:BE409"/>
    <mergeCell ref="A406:AO406"/>
    <mergeCell ref="AQ406:BE406"/>
    <mergeCell ref="A407:AO407"/>
    <mergeCell ref="AQ407:BE407"/>
    <mergeCell ref="A412:AO412"/>
    <mergeCell ref="AQ412:BE412"/>
    <mergeCell ref="A413:AO413"/>
    <mergeCell ref="AQ413:BE413"/>
    <mergeCell ref="A410:AO410"/>
    <mergeCell ref="AQ410:BE410"/>
    <mergeCell ref="A411:AO411"/>
    <mergeCell ref="AQ411:AX411"/>
    <mergeCell ref="A416:AO416"/>
    <mergeCell ref="AQ416:BB416"/>
    <mergeCell ref="A417:AO417"/>
    <mergeCell ref="AQ417:BB417"/>
    <mergeCell ref="A414:AO414"/>
    <mergeCell ref="AQ414:BE414"/>
    <mergeCell ref="A415:AO415"/>
    <mergeCell ref="AQ415:BE415"/>
    <mergeCell ref="A420:AO420"/>
    <mergeCell ref="AQ420:BB420"/>
    <mergeCell ref="A421:AO421"/>
    <mergeCell ref="AQ421:BB421"/>
    <mergeCell ref="A418:AO418"/>
    <mergeCell ref="AQ418:BB418"/>
    <mergeCell ref="A419:AO419"/>
    <mergeCell ref="AQ419:BB419"/>
    <mergeCell ref="A424:AO424"/>
    <mergeCell ref="AQ424:BB424"/>
    <mergeCell ref="A425:AO425"/>
    <mergeCell ref="AQ425:BB425"/>
    <mergeCell ref="A422:AO422"/>
    <mergeCell ref="AQ422:BB422"/>
    <mergeCell ref="A423:AO423"/>
    <mergeCell ref="AQ423:BB423"/>
    <mergeCell ref="A428:AO428"/>
    <mergeCell ref="AQ428:BB428"/>
    <mergeCell ref="A429:AO429"/>
    <mergeCell ref="AQ429:BB429"/>
    <mergeCell ref="A426:AO426"/>
    <mergeCell ref="AQ426:BB426"/>
    <mergeCell ref="A427:AO427"/>
    <mergeCell ref="AQ427:BB427"/>
    <mergeCell ref="A432:AO432"/>
    <mergeCell ref="AQ432:BE432"/>
    <mergeCell ref="A433:AO433"/>
    <mergeCell ref="A430:AO430"/>
    <mergeCell ref="AQ430:BB430"/>
    <mergeCell ref="A431:AO431"/>
    <mergeCell ref="AQ431:AX431"/>
    <mergeCell ref="A436:AO436"/>
    <mergeCell ref="AQ436:BE436"/>
    <mergeCell ref="A437:AO437"/>
    <mergeCell ref="AQ437:BE437"/>
    <mergeCell ref="A434:AO434"/>
    <mergeCell ref="AQ434:BB434"/>
    <mergeCell ref="A435:AO435"/>
    <mergeCell ref="AQ435:BB435"/>
    <mergeCell ref="A440:AO440"/>
    <mergeCell ref="AQ440:BE440"/>
    <mergeCell ref="A441:AO441"/>
    <mergeCell ref="AQ441:BE441"/>
    <mergeCell ref="A438:AO438"/>
    <mergeCell ref="AQ438:BE438"/>
    <mergeCell ref="A439:AO439"/>
    <mergeCell ref="AQ439:BE439"/>
    <mergeCell ref="A444:AO444"/>
    <mergeCell ref="AQ444:BE444"/>
    <mergeCell ref="A442:AO442"/>
    <mergeCell ref="AQ442:BE442"/>
    <mergeCell ref="A443:AO443"/>
    <mergeCell ref="AQ443:BE443"/>
    <mergeCell ref="A445:AO445"/>
    <mergeCell ref="AQ445:BE445"/>
    <mergeCell ref="BJ445:BK445"/>
    <mergeCell ref="A446:AO446"/>
    <mergeCell ref="AQ446:BE446"/>
    <mergeCell ref="BJ446:BK446"/>
    <mergeCell ref="A447:AO447"/>
    <mergeCell ref="AQ447:BE447"/>
    <mergeCell ref="BJ447:BK447"/>
    <mergeCell ref="A448:AO448"/>
    <mergeCell ref="AQ448:BB448"/>
    <mergeCell ref="BJ448:BK448"/>
    <mergeCell ref="BN453:BP453"/>
    <mergeCell ref="B450:G450"/>
    <mergeCell ref="I450:Z450"/>
    <mergeCell ref="AA450:AD450"/>
    <mergeCell ref="AE450:AH450"/>
    <mergeCell ref="A452:BK452"/>
    <mergeCell ref="BN452:BP452"/>
  </mergeCells>
  <printOptions horizontalCentered="1"/>
  <pageMargins left="0.9840277777777777" right="0.39375" top="0.43333333333333335" bottom="0.39375" header="0.5118055555555555" footer="0.5118055555555555"/>
  <pageSetup horizontalDpi="300" verticalDpi="3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1"/>
  <sheetViews>
    <sheetView view="pageBreakPreview" zoomScaleSheetLayoutView="100" zoomScalePageLayoutView="0" workbookViewId="0" topLeftCell="A1">
      <selection activeCell="A17" sqref="A17:D17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0.28125" style="1" customWidth="1"/>
    <col min="4" max="4" width="9.140625" style="1" customWidth="1"/>
    <col min="5" max="5" width="17.421875" style="1" customWidth="1"/>
    <col min="6" max="6" width="18.57421875" style="1" customWidth="1"/>
    <col min="7" max="7" width="16.574218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42" t="s">
        <v>187</v>
      </c>
      <c r="B3" s="342"/>
      <c r="C3" s="342"/>
      <c r="D3" s="342"/>
      <c r="E3" s="342"/>
      <c r="F3" s="342"/>
      <c r="G3" s="342"/>
    </row>
    <row r="4" spans="1:7" ht="33.7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7" ht="33.75" customHeight="1">
      <c r="A8" s="359" t="s">
        <v>171</v>
      </c>
      <c r="B8" s="359"/>
      <c r="C8" s="359"/>
      <c r="D8" s="359"/>
      <c r="E8" s="8" t="s">
        <v>172</v>
      </c>
      <c r="F8" s="8" t="s">
        <v>173</v>
      </c>
      <c r="G8" s="8" t="s">
        <v>174</v>
      </c>
    </row>
    <row r="9" spans="1:7" ht="15" customHeight="1">
      <c r="A9" s="357"/>
      <c r="B9" s="357"/>
      <c r="C9" s="357"/>
      <c r="D9" s="357"/>
      <c r="E9" s="9">
        <v>0</v>
      </c>
      <c r="F9" s="9">
        <v>0</v>
      </c>
      <c r="G9" s="9">
        <v>0</v>
      </c>
    </row>
    <row r="10" spans="1:7" ht="15" customHeight="1">
      <c r="A10" s="357"/>
      <c r="B10" s="357"/>
      <c r="C10" s="357"/>
      <c r="D10" s="357"/>
      <c r="E10" s="9">
        <v>0</v>
      </c>
      <c r="F10" s="9">
        <v>0</v>
      </c>
      <c r="G10" s="9">
        <v>0</v>
      </c>
    </row>
    <row r="11" spans="1:7" ht="15" customHeight="1">
      <c r="A11" s="357"/>
      <c r="B11" s="357"/>
      <c r="C11" s="357"/>
      <c r="D11" s="357"/>
      <c r="E11" s="9">
        <v>0</v>
      </c>
      <c r="F11" s="9">
        <v>0</v>
      </c>
      <c r="G11" s="9">
        <v>0</v>
      </c>
    </row>
    <row r="12" spans="1:7" ht="15" customHeight="1">
      <c r="A12" s="357"/>
      <c r="B12" s="357"/>
      <c r="C12" s="357"/>
      <c r="D12" s="357"/>
      <c r="E12" s="9">
        <v>0</v>
      </c>
      <c r="F12" s="9">
        <v>0</v>
      </c>
      <c r="G12" s="9">
        <v>0</v>
      </c>
    </row>
    <row r="13" spans="1:7" ht="15.75" customHeight="1">
      <c r="A13" s="357"/>
      <c r="B13" s="357"/>
      <c r="C13" s="357"/>
      <c r="D13" s="357"/>
      <c r="E13" s="9">
        <v>0</v>
      </c>
      <c r="F13" s="9">
        <v>0</v>
      </c>
      <c r="G13" s="9">
        <v>0</v>
      </c>
    </row>
    <row r="14" spans="1:7" ht="15.75" customHeight="1">
      <c r="A14" s="357"/>
      <c r="B14" s="357"/>
      <c r="C14" s="357"/>
      <c r="D14" s="357"/>
      <c r="E14" s="9">
        <v>0</v>
      </c>
      <c r="F14" s="9">
        <v>0</v>
      </c>
      <c r="G14" s="9">
        <v>0</v>
      </c>
    </row>
    <row r="15" spans="1:7" ht="15.75" customHeight="1">
      <c r="A15" s="357"/>
      <c r="B15" s="357"/>
      <c r="C15" s="357"/>
      <c r="D15" s="357"/>
      <c r="E15" s="9">
        <v>0</v>
      </c>
      <c r="F15" s="9">
        <v>0</v>
      </c>
      <c r="G15" s="9">
        <v>0</v>
      </c>
    </row>
    <row r="16" spans="1:7" ht="15.75" customHeight="1">
      <c r="A16" s="357"/>
      <c r="B16" s="357"/>
      <c r="C16" s="357"/>
      <c r="D16" s="357"/>
      <c r="E16" s="9">
        <v>0</v>
      </c>
      <c r="F16" s="9">
        <v>0</v>
      </c>
      <c r="G16" s="9">
        <v>0</v>
      </c>
    </row>
    <row r="17" spans="1:7" ht="15.75" customHeight="1">
      <c r="A17" s="357"/>
      <c r="B17" s="357"/>
      <c r="C17" s="357"/>
      <c r="D17" s="357"/>
      <c r="E17" s="9">
        <v>0</v>
      </c>
      <c r="F17" s="9">
        <v>0</v>
      </c>
      <c r="G17" s="9">
        <v>0</v>
      </c>
    </row>
    <row r="18" spans="1:7" ht="15.75" customHeight="1">
      <c r="A18" s="357"/>
      <c r="B18" s="357"/>
      <c r="C18" s="357"/>
      <c r="D18" s="357"/>
      <c r="E18" s="9">
        <v>0</v>
      </c>
      <c r="F18" s="9">
        <v>0</v>
      </c>
      <c r="G18" s="9">
        <v>0</v>
      </c>
    </row>
    <row r="19" spans="1:7" ht="15.75" customHeight="1">
      <c r="A19" s="357"/>
      <c r="B19" s="357"/>
      <c r="C19" s="357"/>
      <c r="D19" s="357"/>
      <c r="E19" s="9">
        <v>0</v>
      </c>
      <c r="F19" s="9">
        <v>0</v>
      </c>
      <c r="G19" s="9">
        <v>0</v>
      </c>
    </row>
    <row r="20" spans="1:7" ht="15.75" customHeight="1">
      <c r="A20" s="357"/>
      <c r="B20" s="357"/>
      <c r="C20" s="357"/>
      <c r="D20" s="357"/>
      <c r="E20" s="9">
        <v>0</v>
      </c>
      <c r="F20" s="9">
        <v>0</v>
      </c>
      <c r="G20" s="9">
        <v>0</v>
      </c>
    </row>
    <row r="21" spans="1:7" s="5" customFormat="1" ht="15.75" customHeight="1">
      <c r="A21" s="358" t="s">
        <v>175</v>
      </c>
      <c r="B21" s="358"/>
      <c r="C21" s="358"/>
      <c r="D21" s="358"/>
      <c r="E21" s="22">
        <f>SUM(E9:E20)</f>
        <v>0</v>
      </c>
      <c r="F21" s="22">
        <f>SUM(F9:F20)</f>
        <v>0</v>
      </c>
      <c r="G21" s="22">
        <f>SUM(G9:G20)</f>
        <v>0</v>
      </c>
    </row>
    <row r="22" spans="1:7" s="5" customFormat="1" ht="12.75" customHeight="1">
      <c r="A22" s="358" t="s">
        <v>176</v>
      </c>
      <c r="B22" s="358"/>
      <c r="C22" s="358"/>
      <c r="D22" s="358"/>
      <c r="E22" s="21">
        <f>E21/1000</f>
        <v>0</v>
      </c>
      <c r="F22" s="21">
        <f>F21/1000</f>
        <v>0</v>
      </c>
      <c r="G22" s="21">
        <f>G21/1000</f>
        <v>0</v>
      </c>
    </row>
    <row r="27" spans="1:7" ht="15.75" customHeight="1">
      <c r="A27" s="6" t="s">
        <v>159</v>
      </c>
      <c r="B27" s="2"/>
      <c r="C27" s="16"/>
      <c r="D27" s="16"/>
      <c r="E27" s="2"/>
      <c r="F27" s="338"/>
      <c r="G27" s="338"/>
    </row>
    <row r="28" spans="1:7" ht="15.75" customHeight="1">
      <c r="A28" s="6"/>
      <c r="B28" s="2"/>
      <c r="C28" s="339" t="s">
        <v>177</v>
      </c>
      <c r="D28" s="339"/>
      <c r="E28" s="2"/>
      <c r="F28" s="339" t="s">
        <v>160</v>
      </c>
      <c r="G28" s="339"/>
    </row>
    <row r="29" spans="1:7" ht="15.75">
      <c r="A29" s="6"/>
      <c r="B29" s="2"/>
      <c r="C29" s="2"/>
      <c r="D29" s="2"/>
      <c r="E29" s="2"/>
      <c r="F29" s="2"/>
      <c r="G29" s="2"/>
    </row>
    <row r="30" spans="1:7" ht="15.75" customHeight="1">
      <c r="A30" s="6" t="s">
        <v>178</v>
      </c>
      <c r="B30" s="2"/>
      <c r="C30" s="16"/>
      <c r="D30" s="16"/>
      <c r="E30" s="2"/>
      <c r="F30" s="338"/>
      <c r="G30" s="338"/>
    </row>
    <row r="31" spans="1:7" ht="15.75" customHeight="1">
      <c r="A31" s="14"/>
      <c r="B31" s="14"/>
      <c r="C31" s="339" t="s">
        <v>177</v>
      </c>
      <c r="D31" s="339"/>
      <c r="E31" s="2"/>
      <c r="F31" s="339" t="s">
        <v>160</v>
      </c>
      <c r="G31" s="339"/>
    </row>
  </sheetData>
  <sheetProtection selectLockedCells="1" selectUnlockedCells="1"/>
  <mergeCells count="27">
    <mergeCell ref="A2:G2"/>
    <mergeCell ref="A3:G3"/>
    <mergeCell ref="A4:G4"/>
    <mergeCell ref="A5:G5"/>
    <mergeCell ref="A10:D10"/>
    <mergeCell ref="A11:D11"/>
    <mergeCell ref="A12:D12"/>
    <mergeCell ref="A13:D13"/>
    <mergeCell ref="A6:G6"/>
    <mergeCell ref="A7:F7"/>
    <mergeCell ref="A8:D8"/>
    <mergeCell ref="A9:D9"/>
    <mergeCell ref="A14:D14"/>
    <mergeCell ref="A15:D15"/>
    <mergeCell ref="A16:D16"/>
    <mergeCell ref="A17:D17"/>
    <mergeCell ref="A18:D18"/>
    <mergeCell ref="A19:D19"/>
    <mergeCell ref="F30:G30"/>
    <mergeCell ref="C31:D31"/>
    <mergeCell ref="F31:G31"/>
    <mergeCell ref="A20:D20"/>
    <mergeCell ref="A21:D21"/>
    <mergeCell ref="A22:D22"/>
    <mergeCell ref="F27:G27"/>
    <mergeCell ref="C28:D28"/>
    <mergeCell ref="F28:G28"/>
  </mergeCells>
  <printOptions horizontalCentered="1"/>
  <pageMargins left="1.023611111111111" right="0.19652777777777777" top="0.9840277777777777" bottom="0.9840277777777777" header="0.5118055555555555" footer="0.5118055555555555"/>
  <pageSetup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0" zoomScaleSheetLayoutView="90" zoomScalePageLayoutView="0" workbookViewId="0" topLeftCell="A1">
      <selection activeCell="A2" sqref="A2:M2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16.8515625" style="1" customWidth="1"/>
    <col min="4" max="4" width="6.00390625" style="1" customWidth="1"/>
    <col min="5" max="5" width="11.421875" style="1" customWidth="1"/>
    <col min="6" max="6" width="10.8515625" style="1" customWidth="1"/>
    <col min="7" max="7" width="14.140625" style="1" customWidth="1"/>
    <col min="8" max="8" width="11.7109375" style="1" customWidth="1"/>
    <col min="9" max="9" width="10.8515625" style="1" customWidth="1"/>
    <col min="10" max="10" width="13.140625" style="1" customWidth="1"/>
    <col min="11" max="11" width="10.7109375" style="1" customWidth="1"/>
    <col min="12" max="12" width="10.421875" style="1" customWidth="1"/>
    <col min="13" max="13" width="13.7109375" style="1" customWidth="1"/>
    <col min="14" max="16384" width="9.140625" style="1" customWidth="1"/>
  </cols>
  <sheetData>
    <row r="1" spans="1:13" ht="15.75">
      <c r="A1" s="344" t="s">
        <v>167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5.75" customHeight="1">
      <c r="A2" s="342" t="s">
        <v>188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32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ht="15.75" customHeight="1">
      <c r="A4" s="354" t="s">
        <v>169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ht="15.75" customHeight="1">
      <c r="A5" s="342" t="s">
        <v>189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1:10" ht="15.7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</row>
    <row r="7" spans="1:13" s="27" customFormat="1" ht="37.5" customHeight="1">
      <c r="A7" s="364" t="s">
        <v>171</v>
      </c>
      <c r="B7" s="364"/>
      <c r="C7" s="365" t="s">
        <v>190</v>
      </c>
      <c r="D7" s="365" t="s">
        <v>191</v>
      </c>
      <c r="E7" s="365" t="s">
        <v>192</v>
      </c>
      <c r="F7" s="365"/>
      <c r="G7" s="365"/>
      <c r="H7" s="365" t="s">
        <v>193</v>
      </c>
      <c r="I7" s="365"/>
      <c r="J7" s="365"/>
      <c r="K7" s="365" t="s">
        <v>194</v>
      </c>
      <c r="L7" s="365"/>
      <c r="M7" s="365"/>
    </row>
    <row r="8" spans="1:13" s="27" customFormat="1" ht="19.5" customHeight="1">
      <c r="A8" s="364"/>
      <c r="B8" s="364"/>
      <c r="C8" s="365"/>
      <c r="D8" s="365"/>
      <c r="E8" s="30" t="s">
        <v>195</v>
      </c>
      <c r="F8" s="30" t="s">
        <v>196</v>
      </c>
      <c r="G8" s="30" t="s">
        <v>197</v>
      </c>
      <c r="H8" s="30" t="s">
        <v>195</v>
      </c>
      <c r="I8" s="30" t="s">
        <v>196</v>
      </c>
      <c r="J8" s="30" t="s">
        <v>197</v>
      </c>
      <c r="K8" s="30" t="s">
        <v>195</v>
      </c>
      <c r="L8" s="30" t="s">
        <v>196</v>
      </c>
      <c r="M8" s="30" t="s">
        <v>197</v>
      </c>
    </row>
    <row r="9" spans="1:13" ht="24.75" customHeight="1">
      <c r="A9" s="363"/>
      <c r="B9" s="363"/>
      <c r="C9" s="31"/>
      <c r="D9" s="32"/>
      <c r="E9" s="33"/>
      <c r="F9" s="34"/>
      <c r="G9" s="33">
        <v>0</v>
      </c>
      <c r="H9" s="33"/>
      <c r="I9" s="33"/>
      <c r="J9" s="33">
        <v>0</v>
      </c>
      <c r="K9" s="33"/>
      <c r="L9" s="33"/>
      <c r="M9" s="33">
        <v>0</v>
      </c>
    </row>
    <row r="10" spans="1:13" ht="24.75" customHeight="1">
      <c r="A10" s="362"/>
      <c r="B10" s="362"/>
      <c r="C10" s="31"/>
      <c r="D10" s="32"/>
      <c r="E10" s="33"/>
      <c r="F10" s="35"/>
      <c r="G10" s="33">
        <v>0</v>
      </c>
      <c r="H10" s="33"/>
      <c r="I10" s="33"/>
      <c r="J10" s="33">
        <v>0</v>
      </c>
      <c r="K10" s="33"/>
      <c r="L10" s="33"/>
      <c r="M10" s="33">
        <v>0</v>
      </c>
    </row>
    <row r="11" spans="1:13" ht="24.75" customHeight="1">
      <c r="A11" s="362"/>
      <c r="B11" s="362"/>
      <c r="C11" s="31"/>
      <c r="D11" s="32"/>
      <c r="E11" s="33"/>
      <c r="F11" s="35"/>
      <c r="G11" s="33">
        <v>0</v>
      </c>
      <c r="H11" s="33"/>
      <c r="I11" s="33"/>
      <c r="J11" s="33">
        <v>0</v>
      </c>
      <c r="K11" s="33"/>
      <c r="L11" s="33"/>
      <c r="M11" s="33">
        <v>0</v>
      </c>
    </row>
    <row r="12" spans="1:13" ht="24.75" customHeight="1">
      <c r="A12" s="362"/>
      <c r="B12" s="362"/>
      <c r="C12" s="31"/>
      <c r="D12" s="32"/>
      <c r="E12" s="33"/>
      <c r="F12" s="35"/>
      <c r="G12" s="33">
        <v>0</v>
      </c>
      <c r="H12" s="33"/>
      <c r="I12" s="33"/>
      <c r="J12" s="33">
        <v>0</v>
      </c>
      <c r="K12" s="33"/>
      <c r="L12" s="33"/>
      <c r="M12" s="33">
        <v>0</v>
      </c>
    </row>
    <row r="13" spans="1:13" ht="24.75" customHeight="1">
      <c r="A13" s="362"/>
      <c r="B13" s="362"/>
      <c r="C13" s="31"/>
      <c r="D13" s="32"/>
      <c r="E13" s="33"/>
      <c r="F13" s="35"/>
      <c r="G13" s="33">
        <v>0</v>
      </c>
      <c r="H13" s="33"/>
      <c r="I13" s="33"/>
      <c r="J13" s="33">
        <v>0</v>
      </c>
      <c r="K13" s="33"/>
      <c r="L13" s="33"/>
      <c r="M13" s="33">
        <v>0</v>
      </c>
    </row>
    <row r="14" spans="1:13" ht="24.75" customHeight="1">
      <c r="A14" s="362"/>
      <c r="B14" s="362"/>
      <c r="C14" s="31"/>
      <c r="D14" s="32"/>
      <c r="E14" s="33"/>
      <c r="F14" s="35"/>
      <c r="G14" s="33">
        <v>0</v>
      </c>
      <c r="H14" s="33"/>
      <c r="I14" s="33"/>
      <c r="J14" s="33">
        <v>0</v>
      </c>
      <c r="K14" s="33"/>
      <c r="L14" s="33"/>
      <c r="M14" s="33">
        <v>0</v>
      </c>
    </row>
    <row r="15" spans="1:13" ht="24.75" customHeight="1">
      <c r="A15" s="362"/>
      <c r="B15" s="362"/>
      <c r="C15" s="31"/>
      <c r="D15" s="32"/>
      <c r="E15" s="33"/>
      <c r="F15" s="35"/>
      <c r="G15" s="33">
        <v>0</v>
      </c>
      <c r="H15" s="33"/>
      <c r="I15" s="33"/>
      <c r="J15" s="33">
        <v>0</v>
      </c>
      <c r="K15" s="33"/>
      <c r="L15" s="33"/>
      <c r="M15" s="33">
        <v>0</v>
      </c>
    </row>
    <row r="16" spans="1:13" ht="24.75" customHeight="1">
      <c r="A16" s="362"/>
      <c r="B16" s="362"/>
      <c r="C16" s="31"/>
      <c r="D16" s="32"/>
      <c r="E16" s="33"/>
      <c r="F16" s="35"/>
      <c r="G16" s="33">
        <v>0</v>
      </c>
      <c r="H16" s="33"/>
      <c r="I16" s="33"/>
      <c r="J16" s="33">
        <v>0</v>
      </c>
      <c r="K16" s="33"/>
      <c r="L16" s="33"/>
      <c r="M16" s="33">
        <v>0</v>
      </c>
    </row>
    <row r="17" spans="1:13" ht="19.5" customHeight="1">
      <c r="A17" s="340" t="s">
        <v>175</v>
      </c>
      <c r="B17" s="340"/>
      <c r="C17" s="340"/>
      <c r="D17" s="36"/>
      <c r="E17" s="37" t="s">
        <v>198</v>
      </c>
      <c r="F17" s="37" t="s">
        <v>198</v>
      </c>
      <c r="G17" s="38">
        <f>SUM(G9:G16)</f>
        <v>0</v>
      </c>
      <c r="H17" s="39"/>
      <c r="I17" s="39"/>
      <c r="J17" s="38">
        <f>SUM(J9:J16)</f>
        <v>0</v>
      </c>
      <c r="K17" s="39"/>
      <c r="L17" s="39"/>
      <c r="M17" s="38">
        <f>SUM(M9:M16)</f>
        <v>0</v>
      </c>
    </row>
    <row r="18" spans="1:13" ht="24" customHeight="1">
      <c r="A18" s="340" t="s">
        <v>176</v>
      </c>
      <c r="B18" s="340"/>
      <c r="C18" s="340"/>
      <c r="D18" s="36"/>
      <c r="E18" s="37" t="s">
        <v>198</v>
      </c>
      <c r="F18" s="37" t="s">
        <v>198</v>
      </c>
      <c r="G18" s="38">
        <f>G17/1000</f>
        <v>0</v>
      </c>
      <c r="H18" s="39"/>
      <c r="I18" s="39"/>
      <c r="J18" s="38">
        <f>J17/1000</f>
        <v>0</v>
      </c>
      <c r="K18" s="39"/>
      <c r="L18" s="39"/>
      <c r="M18" s="38">
        <f>M17/1000</f>
        <v>0</v>
      </c>
    </row>
    <row r="19" spans="1:13" s="15" customFormat="1" ht="15" customHeight="1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</row>
    <row r="20" spans="1:13" ht="12.75">
      <c r="A20" s="361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</row>
    <row r="21" spans="1:7" ht="15.75" customHeight="1">
      <c r="A21" s="6" t="s">
        <v>159</v>
      </c>
      <c r="B21" s="2"/>
      <c r="C21" s="16"/>
      <c r="D21" s="16"/>
      <c r="E21" s="2"/>
      <c r="F21" s="338"/>
      <c r="G21" s="338"/>
    </row>
    <row r="22" spans="1:13" ht="15.75" customHeight="1">
      <c r="A22" s="6"/>
      <c r="B22" s="2"/>
      <c r="C22" s="339" t="s">
        <v>177</v>
      </c>
      <c r="D22" s="339"/>
      <c r="E22" s="2"/>
      <c r="F22" s="339" t="s">
        <v>160</v>
      </c>
      <c r="G22" s="339"/>
      <c r="H22" s="17"/>
      <c r="I22" s="17"/>
      <c r="J22" s="40"/>
      <c r="K22" s="40"/>
      <c r="L22" s="40"/>
      <c r="M22" s="40"/>
    </row>
    <row r="23" spans="1:13" ht="15.75">
      <c r="A23" s="6"/>
      <c r="B23" s="2"/>
      <c r="C23" s="2"/>
      <c r="D23" s="2"/>
      <c r="E23" s="2"/>
      <c r="F23" s="2"/>
      <c r="G23" s="2"/>
      <c r="H23" s="18"/>
      <c r="I23" s="18"/>
      <c r="J23" s="41"/>
      <c r="K23" s="41"/>
      <c r="L23" s="41"/>
      <c r="M23" s="41"/>
    </row>
    <row r="24" spans="1:13" ht="15.75" customHeight="1">
      <c r="A24" s="6" t="s">
        <v>178</v>
      </c>
      <c r="B24" s="2"/>
      <c r="C24" s="16"/>
      <c r="D24" s="16"/>
      <c r="E24" s="2"/>
      <c r="F24" s="338"/>
      <c r="G24" s="338"/>
      <c r="H24" s="17"/>
      <c r="I24" s="17"/>
      <c r="J24" s="40"/>
      <c r="K24" s="40"/>
      <c r="L24" s="40"/>
      <c r="M24" s="40"/>
    </row>
    <row r="25" spans="1:13" ht="15.75" customHeight="1">
      <c r="A25" s="14"/>
      <c r="B25" s="14"/>
      <c r="C25" s="339" t="s">
        <v>177</v>
      </c>
      <c r="D25" s="339"/>
      <c r="E25" s="2"/>
      <c r="F25" s="339" t="s">
        <v>160</v>
      </c>
      <c r="G25" s="339"/>
      <c r="H25" s="18"/>
      <c r="I25" s="18"/>
      <c r="J25" s="41"/>
      <c r="K25" s="360"/>
      <c r="L25" s="360"/>
      <c r="M25" s="360"/>
    </row>
  </sheetData>
  <sheetProtection selectLockedCells="1" selectUnlockedCells="1"/>
  <mergeCells count="30">
    <mergeCell ref="H7:J7"/>
    <mergeCell ref="K7:M7"/>
    <mergeCell ref="A1:M1"/>
    <mergeCell ref="A2:M2"/>
    <mergeCell ref="A3:M3"/>
    <mergeCell ref="A4:M4"/>
    <mergeCell ref="A9:B9"/>
    <mergeCell ref="A10:B10"/>
    <mergeCell ref="A11:B11"/>
    <mergeCell ref="A12:B12"/>
    <mergeCell ref="A5:M5"/>
    <mergeCell ref="A6:J6"/>
    <mergeCell ref="A7:B8"/>
    <mergeCell ref="C7:C8"/>
    <mergeCell ref="D7:D8"/>
    <mergeCell ref="E7:G7"/>
    <mergeCell ref="A17:C17"/>
    <mergeCell ref="A18:C18"/>
    <mergeCell ref="A19:M20"/>
    <mergeCell ref="F21:G21"/>
    <mergeCell ref="A13:B13"/>
    <mergeCell ref="A14:B14"/>
    <mergeCell ref="A15:B15"/>
    <mergeCell ref="A16:B16"/>
    <mergeCell ref="K25:M25"/>
    <mergeCell ref="C22:D22"/>
    <mergeCell ref="F22:G22"/>
    <mergeCell ref="F24:G24"/>
    <mergeCell ref="C25:D25"/>
    <mergeCell ref="F25:G25"/>
  </mergeCells>
  <printOptions horizontalCentered="1"/>
  <pageMargins left="0.5201388888888889" right="0.19652777777777777" top="0.5298611111111111" bottom="0.5097222222222222" header="0.5118055555555555" footer="0.511805555555555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4" width="9.140625" style="1" customWidth="1"/>
    <col min="5" max="5" width="20.57421875" style="1" customWidth="1"/>
    <col min="6" max="7" width="20.4218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s="42" customFormat="1" ht="45" customHeight="1">
      <c r="A3" s="342" t="s">
        <v>199</v>
      </c>
      <c r="B3" s="342"/>
      <c r="C3" s="342"/>
      <c r="D3" s="342"/>
      <c r="E3" s="342"/>
      <c r="F3" s="342"/>
      <c r="G3" s="342"/>
    </row>
    <row r="4" spans="1:7" ht="31.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189</v>
      </c>
      <c r="B6" s="342"/>
      <c r="C6" s="342"/>
      <c r="D6" s="342"/>
      <c r="E6" s="342"/>
      <c r="F6" s="342"/>
      <c r="G6" s="342"/>
    </row>
    <row r="7" spans="1:9" ht="15.75" customHeight="1">
      <c r="A7" s="342"/>
      <c r="B7" s="342"/>
      <c r="C7" s="342"/>
      <c r="D7" s="342"/>
      <c r="E7" s="342"/>
      <c r="F7" s="342"/>
      <c r="I7" s="5"/>
    </row>
    <row r="8" spans="1:6" ht="15.75" customHeight="1">
      <c r="A8" s="342"/>
      <c r="B8" s="342"/>
      <c r="C8" s="342"/>
      <c r="D8" s="342"/>
      <c r="E8" s="342"/>
      <c r="F8" s="342"/>
    </row>
    <row r="9" spans="1:6" ht="12.75">
      <c r="A9" s="2"/>
      <c r="B9" s="2"/>
      <c r="C9" s="2"/>
      <c r="D9" s="2"/>
      <c r="E9" s="2"/>
      <c r="F9" s="2"/>
    </row>
    <row r="10" spans="1:7" ht="14.25" customHeight="1">
      <c r="A10" s="368" t="s">
        <v>171</v>
      </c>
      <c r="B10" s="368"/>
      <c r="C10" s="368"/>
      <c r="D10" s="368"/>
      <c r="E10" s="369" t="s">
        <v>200</v>
      </c>
      <c r="F10" s="369" t="s">
        <v>201</v>
      </c>
      <c r="G10" s="369" t="s">
        <v>202</v>
      </c>
    </row>
    <row r="11" spans="1:7" ht="20.25" customHeight="1">
      <c r="A11" s="368"/>
      <c r="B11" s="368"/>
      <c r="C11" s="368"/>
      <c r="D11" s="368"/>
      <c r="E11" s="369"/>
      <c r="F11" s="369"/>
      <c r="G11" s="369"/>
    </row>
    <row r="12" spans="1:7" ht="24.75" customHeight="1">
      <c r="A12" s="367"/>
      <c r="B12" s="367"/>
      <c r="C12" s="367"/>
      <c r="D12" s="367"/>
      <c r="E12" s="9">
        <v>0</v>
      </c>
      <c r="F12" s="9">
        <v>0</v>
      </c>
      <c r="G12" s="9">
        <v>0</v>
      </c>
    </row>
    <row r="13" spans="1:7" ht="24.75" customHeight="1">
      <c r="A13" s="367"/>
      <c r="B13" s="367"/>
      <c r="C13" s="367"/>
      <c r="D13" s="367"/>
      <c r="E13" s="9">
        <v>0</v>
      </c>
      <c r="F13" s="9">
        <v>0</v>
      </c>
      <c r="G13" s="9">
        <v>0</v>
      </c>
    </row>
    <row r="14" spans="1:7" ht="24.75" customHeight="1">
      <c r="A14" s="367"/>
      <c r="B14" s="367"/>
      <c r="C14" s="367"/>
      <c r="D14" s="367"/>
      <c r="E14" s="9">
        <v>0</v>
      </c>
      <c r="F14" s="9">
        <v>0</v>
      </c>
      <c r="G14" s="9">
        <v>0</v>
      </c>
    </row>
    <row r="15" spans="1:7" ht="24.75" customHeight="1">
      <c r="A15" s="340" t="s">
        <v>175</v>
      </c>
      <c r="B15" s="340"/>
      <c r="C15" s="340"/>
      <c r="D15" s="340"/>
      <c r="E15" s="21">
        <f>SUM(E12:E14)</f>
        <v>0</v>
      </c>
      <c r="F15" s="21">
        <f>SUM(F12:F14)</f>
        <v>0</v>
      </c>
      <c r="G15" s="21">
        <f>SUM(G12:G14)</f>
        <v>0</v>
      </c>
    </row>
    <row r="16" spans="1:7" ht="24.75" customHeight="1">
      <c r="A16" s="340" t="s">
        <v>176</v>
      </c>
      <c r="B16" s="340"/>
      <c r="C16" s="340"/>
      <c r="D16" s="340"/>
      <c r="E16" s="21">
        <f>E15/1000</f>
        <v>0</v>
      </c>
      <c r="F16" s="21">
        <f>F15/1000</f>
        <v>0</v>
      </c>
      <c r="G16" s="21">
        <f>G15/1000</f>
        <v>0</v>
      </c>
    </row>
    <row r="18" spans="1:2" ht="12.75" customHeight="1">
      <c r="A18" s="366"/>
      <c r="B18" s="366"/>
    </row>
    <row r="19" spans="1:2" ht="12.75" customHeight="1">
      <c r="A19" s="366"/>
      <c r="B19" s="366"/>
    </row>
    <row r="20" spans="1:7" ht="15.75" customHeight="1">
      <c r="A20" s="6" t="s">
        <v>159</v>
      </c>
      <c r="B20" s="2"/>
      <c r="C20" s="16"/>
      <c r="D20" s="16"/>
      <c r="E20" s="2"/>
      <c r="F20" s="338"/>
      <c r="G20" s="338"/>
    </row>
    <row r="21" spans="1:7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</row>
    <row r="22" spans="1:7" ht="15.75">
      <c r="A22" s="6"/>
      <c r="B22" s="2"/>
      <c r="C22" s="2"/>
      <c r="D22" s="2"/>
      <c r="E22" s="2"/>
      <c r="F22" s="2"/>
      <c r="G22" s="2"/>
    </row>
    <row r="23" spans="1:7" ht="15.75" customHeight="1">
      <c r="A23" s="6" t="s">
        <v>178</v>
      </c>
      <c r="B23" s="2"/>
      <c r="C23" s="16"/>
      <c r="D23" s="16"/>
      <c r="E23" s="2"/>
      <c r="F23" s="338"/>
      <c r="G23" s="338"/>
    </row>
    <row r="24" spans="1:7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</row>
  </sheetData>
  <sheetProtection selectLockedCells="1" selectUnlockedCells="1"/>
  <mergeCells count="24">
    <mergeCell ref="A2:G2"/>
    <mergeCell ref="A3:G3"/>
    <mergeCell ref="A4:G4"/>
    <mergeCell ref="A5:G5"/>
    <mergeCell ref="A12:D12"/>
    <mergeCell ref="A13:D13"/>
    <mergeCell ref="A14:D14"/>
    <mergeCell ref="A15:D15"/>
    <mergeCell ref="A6:G6"/>
    <mergeCell ref="A7:F7"/>
    <mergeCell ref="A8:F8"/>
    <mergeCell ref="A10:D11"/>
    <mergeCell ref="E10:E11"/>
    <mergeCell ref="F10:F11"/>
    <mergeCell ref="G10:G11"/>
    <mergeCell ref="C21:D21"/>
    <mergeCell ref="F21:G21"/>
    <mergeCell ref="F23:G23"/>
    <mergeCell ref="C24:D24"/>
    <mergeCell ref="F24:G24"/>
    <mergeCell ref="A16:D16"/>
    <mergeCell ref="A18:B18"/>
    <mergeCell ref="A19:B19"/>
    <mergeCell ref="F20:G20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5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9.140625" style="1" customWidth="1"/>
    <col min="4" max="4" width="17.00390625" style="1" customWidth="1"/>
    <col min="5" max="5" width="25.8515625" style="1" customWidth="1"/>
    <col min="6" max="6" width="23.140625" style="1" customWidth="1"/>
    <col min="7" max="7" width="26.003906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21" customHeight="1">
      <c r="A3" s="342" t="s">
        <v>203</v>
      </c>
      <c r="B3" s="342"/>
      <c r="C3" s="342"/>
      <c r="D3" s="342"/>
      <c r="E3" s="342"/>
      <c r="F3" s="342"/>
      <c r="G3" s="342"/>
    </row>
    <row r="4" spans="1:7" ht="45.7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46" t="s">
        <v>169</v>
      </c>
      <c r="B5" s="346"/>
      <c r="C5" s="346"/>
      <c r="D5" s="346"/>
      <c r="E5" s="346"/>
      <c r="F5" s="346"/>
      <c r="G5" s="346"/>
    </row>
    <row r="6" spans="1:7" ht="23.25" customHeight="1">
      <c r="A6" s="372" t="s">
        <v>189</v>
      </c>
      <c r="B6" s="372"/>
      <c r="C6" s="372"/>
      <c r="D6" s="372"/>
      <c r="E6" s="372"/>
      <c r="F6" s="372"/>
      <c r="G6" s="372"/>
    </row>
    <row r="7" spans="1:6" ht="15.75" customHeight="1">
      <c r="A7" s="342"/>
      <c r="B7" s="342"/>
      <c r="C7" s="342"/>
      <c r="D7" s="342"/>
      <c r="E7" s="342"/>
      <c r="F7" s="342"/>
    </row>
    <row r="8" spans="1:7" s="27" customFormat="1" ht="14.25" customHeight="1">
      <c r="A8" s="371" t="s">
        <v>171</v>
      </c>
      <c r="B8" s="371"/>
      <c r="C8" s="371"/>
      <c r="D8" s="371"/>
      <c r="E8" s="369" t="s">
        <v>204</v>
      </c>
      <c r="F8" s="369" t="s">
        <v>205</v>
      </c>
      <c r="G8" s="369" t="s">
        <v>206</v>
      </c>
    </row>
    <row r="9" spans="1:7" s="27" customFormat="1" ht="18" customHeight="1">
      <c r="A9" s="371"/>
      <c r="B9" s="371"/>
      <c r="C9" s="371"/>
      <c r="D9" s="371"/>
      <c r="E9" s="369"/>
      <c r="F9" s="369"/>
      <c r="G9" s="369"/>
    </row>
    <row r="10" spans="1:7" ht="24.75" customHeight="1">
      <c r="A10" s="362"/>
      <c r="B10" s="362"/>
      <c r="C10" s="362"/>
      <c r="D10" s="362"/>
      <c r="E10" s="9">
        <v>0</v>
      </c>
      <c r="F10" s="9">
        <v>0</v>
      </c>
      <c r="G10" s="9">
        <v>0</v>
      </c>
    </row>
    <row r="11" spans="1:7" ht="24.75" customHeight="1">
      <c r="A11" s="362"/>
      <c r="B11" s="362"/>
      <c r="C11" s="362"/>
      <c r="D11" s="362"/>
      <c r="E11" s="9">
        <v>0</v>
      </c>
      <c r="F11" s="9">
        <v>0</v>
      </c>
      <c r="G11" s="9">
        <v>0</v>
      </c>
    </row>
    <row r="12" spans="1:7" ht="24.75" customHeight="1">
      <c r="A12" s="362"/>
      <c r="B12" s="362"/>
      <c r="C12" s="362"/>
      <c r="D12" s="362"/>
      <c r="E12" s="9">
        <v>0</v>
      </c>
      <c r="F12" s="9">
        <v>0</v>
      </c>
      <c r="G12" s="9">
        <v>0</v>
      </c>
    </row>
    <row r="13" spans="1:7" ht="24.75" customHeight="1">
      <c r="A13" s="362"/>
      <c r="B13" s="362"/>
      <c r="C13" s="362"/>
      <c r="D13" s="362"/>
      <c r="E13" s="9">
        <v>0</v>
      </c>
      <c r="F13" s="9">
        <v>0</v>
      </c>
      <c r="G13" s="9">
        <v>0</v>
      </c>
    </row>
    <row r="14" spans="1:7" ht="24.75" customHeight="1">
      <c r="A14" s="362"/>
      <c r="B14" s="362"/>
      <c r="C14" s="362"/>
      <c r="D14" s="362"/>
      <c r="E14" s="9">
        <v>0</v>
      </c>
      <c r="F14" s="9">
        <v>0</v>
      </c>
      <c r="G14" s="9">
        <v>0</v>
      </c>
    </row>
    <row r="15" spans="1:7" ht="24.75" customHeight="1">
      <c r="A15" s="362"/>
      <c r="B15" s="362"/>
      <c r="C15" s="362"/>
      <c r="D15" s="362"/>
      <c r="E15" s="9">
        <v>0</v>
      </c>
      <c r="F15" s="9">
        <v>0</v>
      </c>
      <c r="G15" s="9">
        <v>0</v>
      </c>
    </row>
    <row r="16" spans="1:7" ht="24.75" customHeight="1">
      <c r="A16" s="362"/>
      <c r="B16" s="362"/>
      <c r="C16" s="362"/>
      <c r="D16" s="362"/>
      <c r="E16" s="9">
        <v>0</v>
      </c>
      <c r="F16" s="9">
        <v>0</v>
      </c>
      <c r="G16" s="9">
        <v>0</v>
      </c>
    </row>
    <row r="17" spans="1:7" ht="24.75" customHeight="1">
      <c r="A17" s="362"/>
      <c r="B17" s="362"/>
      <c r="C17" s="362"/>
      <c r="D17" s="362"/>
      <c r="E17" s="9">
        <v>0</v>
      </c>
      <c r="F17" s="9">
        <v>0</v>
      </c>
      <c r="G17" s="9">
        <v>0</v>
      </c>
    </row>
    <row r="18" spans="1:7" ht="24.75" customHeight="1">
      <c r="A18" s="370"/>
      <c r="B18" s="370"/>
      <c r="C18" s="370"/>
      <c r="D18" s="370"/>
      <c r="E18" s="9">
        <v>0</v>
      </c>
      <c r="F18" s="9">
        <v>0</v>
      </c>
      <c r="G18" s="9">
        <v>0</v>
      </c>
    </row>
    <row r="19" spans="1:7" ht="24.75" customHeight="1">
      <c r="A19" s="370"/>
      <c r="B19" s="370"/>
      <c r="C19" s="370"/>
      <c r="D19" s="370"/>
      <c r="E19" s="9">
        <v>0</v>
      </c>
      <c r="F19" s="9">
        <v>0</v>
      </c>
      <c r="G19" s="9">
        <v>0</v>
      </c>
    </row>
    <row r="20" spans="1:7" ht="24.75" customHeight="1">
      <c r="A20" s="370"/>
      <c r="B20" s="370"/>
      <c r="C20" s="370"/>
      <c r="D20" s="370"/>
      <c r="E20" s="9">
        <v>0</v>
      </c>
      <c r="F20" s="9">
        <v>0</v>
      </c>
      <c r="G20" s="9">
        <v>0</v>
      </c>
    </row>
    <row r="21" spans="1:7" ht="24.75" customHeight="1">
      <c r="A21" s="370"/>
      <c r="B21" s="370"/>
      <c r="C21" s="370"/>
      <c r="D21" s="370"/>
      <c r="E21" s="9">
        <v>0</v>
      </c>
      <c r="F21" s="9">
        <v>0</v>
      </c>
      <c r="G21" s="9">
        <v>0</v>
      </c>
    </row>
    <row r="22" spans="1:7" ht="24.75" customHeight="1">
      <c r="A22" s="370"/>
      <c r="B22" s="370"/>
      <c r="C22" s="370"/>
      <c r="D22" s="370"/>
      <c r="E22" s="9">
        <v>0</v>
      </c>
      <c r="F22" s="9">
        <v>0</v>
      </c>
      <c r="G22" s="9">
        <v>0</v>
      </c>
    </row>
    <row r="23" spans="1:7" ht="24.75" customHeight="1">
      <c r="A23" s="362"/>
      <c r="B23" s="362"/>
      <c r="C23" s="362"/>
      <c r="D23" s="362"/>
      <c r="E23" s="9">
        <v>0</v>
      </c>
      <c r="F23" s="9">
        <v>0</v>
      </c>
      <c r="G23" s="9">
        <v>0</v>
      </c>
    </row>
    <row r="24" spans="1:7" ht="24.75" customHeight="1">
      <c r="A24" s="362"/>
      <c r="B24" s="362"/>
      <c r="C24" s="362"/>
      <c r="D24" s="362"/>
      <c r="E24" s="9">
        <v>0</v>
      </c>
      <c r="F24" s="9">
        <v>0</v>
      </c>
      <c r="G24" s="9">
        <v>0</v>
      </c>
    </row>
    <row r="25" spans="1:7" ht="24.75" customHeight="1">
      <c r="A25" s="362"/>
      <c r="B25" s="362"/>
      <c r="C25" s="362"/>
      <c r="D25" s="362"/>
      <c r="E25" s="9">
        <v>0</v>
      </c>
      <c r="F25" s="9">
        <v>0</v>
      </c>
      <c r="G25" s="9">
        <v>0</v>
      </c>
    </row>
    <row r="26" spans="1:7" ht="24.75" customHeight="1">
      <c r="A26" s="370"/>
      <c r="B26" s="370"/>
      <c r="C26" s="370"/>
      <c r="D26" s="370"/>
      <c r="E26" s="9">
        <v>0</v>
      </c>
      <c r="F26" s="9">
        <v>0</v>
      </c>
      <c r="G26" s="9">
        <v>0</v>
      </c>
    </row>
    <row r="27" spans="1:7" ht="24.75" customHeight="1">
      <c r="A27" s="362"/>
      <c r="B27" s="362"/>
      <c r="C27" s="362"/>
      <c r="D27" s="362"/>
      <c r="E27" s="9">
        <v>0</v>
      </c>
      <c r="F27" s="9">
        <v>0</v>
      </c>
      <c r="G27" s="9">
        <v>0</v>
      </c>
    </row>
    <row r="28" spans="1:7" ht="24.75" customHeight="1">
      <c r="A28" s="362"/>
      <c r="B28" s="362"/>
      <c r="C28" s="362"/>
      <c r="D28" s="362"/>
      <c r="E28" s="9">
        <v>0</v>
      </c>
      <c r="F28" s="9">
        <v>0</v>
      </c>
      <c r="G28" s="9">
        <v>0</v>
      </c>
    </row>
    <row r="29" spans="1:7" ht="24.75" customHeight="1">
      <c r="A29" s="362"/>
      <c r="B29" s="362"/>
      <c r="C29" s="362"/>
      <c r="D29" s="362"/>
      <c r="E29" s="9">
        <v>0</v>
      </c>
      <c r="F29" s="9">
        <v>0</v>
      </c>
      <c r="G29" s="9">
        <v>0</v>
      </c>
    </row>
    <row r="30" spans="1:7" ht="24.75" customHeight="1">
      <c r="A30" s="370"/>
      <c r="B30" s="370"/>
      <c r="C30" s="370"/>
      <c r="D30" s="370"/>
      <c r="E30" s="9">
        <v>0</v>
      </c>
      <c r="F30" s="9">
        <v>0</v>
      </c>
      <c r="G30" s="9">
        <v>0</v>
      </c>
    </row>
    <row r="31" spans="1:7" ht="24.75" customHeight="1">
      <c r="A31" s="362"/>
      <c r="B31" s="362"/>
      <c r="C31" s="362"/>
      <c r="D31" s="362"/>
      <c r="E31" s="9">
        <v>0</v>
      </c>
      <c r="F31" s="9">
        <v>0</v>
      </c>
      <c r="G31" s="9">
        <v>0</v>
      </c>
    </row>
    <row r="32" spans="1:7" ht="24.75" customHeight="1">
      <c r="A32" s="362"/>
      <c r="B32" s="362"/>
      <c r="C32" s="362"/>
      <c r="D32" s="362"/>
      <c r="E32" s="9">
        <v>0</v>
      </c>
      <c r="F32" s="9">
        <v>0</v>
      </c>
      <c r="G32" s="9">
        <v>0</v>
      </c>
    </row>
    <row r="33" spans="1:7" ht="24.75" customHeight="1">
      <c r="A33" s="340" t="s">
        <v>175</v>
      </c>
      <c r="B33" s="340"/>
      <c r="C33" s="340"/>
      <c r="D33" s="340"/>
      <c r="E33" s="21">
        <f>SUM(E10:E32)</f>
        <v>0</v>
      </c>
      <c r="F33" s="21">
        <f>SUM(F10:F32)</f>
        <v>0</v>
      </c>
      <c r="G33" s="21">
        <f>SUM(G10:G32)</f>
        <v>0</v>
      </c>
    </row>
    <row r="34" spans="1:7" ht="24.75" customHeight="1">
      <c r="A34" s="340" t="s">
        <v>176</v>
      </c>
      <c r="B34" s="340"/>
      <c r="C34" s="340"/>
      <c r="D34" s="340"/>
      <c r="E34" s="21">
        <f>E33/1000</f>
        <v>0</v>
      </c>
      <c r="F34" s="21">
        <f>F33/1000</f>
        <v>0</v>
      </c>
      <c r="G34" s="21">
        <f>G33/1000</f>
        <v>0</v>
      </c>
    </row>
    <row r="35" spans="1:2" ht="12.75" customHeight="1">
      <c r="A35" s="366"/>
      <c r="B35" s="366"/>
    </row>
    <row r="36" spans="1:7" ht="15.75" customHeight="1">
      <c r="A36" s="6" t="s">
        <v>159</v>
      </c>
      <c r="B36" s="2"/>
      <c r="C36" s="16"/>
      <c r="D36" s="16"/>
      <c r="E36" s="2"/>
      <c r="F36" s="338"/>
      <c r="G36" s="338"/>
    </row>
    <row r="37" spans="1:7" ht="15.75" customHeight="1">
      <c r="A37" s="6"/>
      <c r="B37" s="2"/>
      <c r="C37" s="339" t="s">
        <v>177</v>
      </c>
      <c r="D37" s="339"/>
      <c r="E37" s="2"/>
      <c r="F37" s="339" t="s">
        <v>160</v>
      </c>
      <c r="G37" s="339"/>
    </row>
    <row r="38" spans="1:7" ht="15.75">
      <c r="A38" s="6"/>
      <c r="B38" s="2"/>
      <c r="C38" s="2"/>
      <c r="D38" s="2"/>
      <c r="E38" s="2"/>
      <c r="F38" s="2"/>
      <c r="G38" s="2"/>
    </row>
    <row r="39" spans="1:7" ht="15.75" customHeight="1">
      <c r="A39" s="6" t="s">
        <v>178</v>
      </c>
      <c r="B39" s="2"/>
      <c r="C39" s="16"/>
      <c r="D39" s="16"/>
      <c r="E39" s="2"/>
      <c r="F39" s="338"/>
      <c r="G39" s="338"/>
    </row>
    <row r="40" spans="1:11" ht="15.75" customHeight="1">
      <c r="A40" s="14"/>
      <c r="B40" s="14"/>
      <c r="C40" s="339" t="s">
        <v>177</v>
      </c>
      <c r="D40" s="339"/>
      <c r="E40" s="2"/>
      <c r="F40" s="339" t="s">
        <v>160</v>
      </c>
      <c r="G40" s="339"/>
      <c r="K40" s="1" t="s">
        <v>207</v>
      </c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</sheetData>
  <sheetProtection selectLockedCells="1" selectUnlockedCells="1"/>
  <mergeCells count="42">
    <mergeCell ref="A2:G2"/>
    <mergeCell ref="A3:G3"/>
    <mergeCell ref="A4:G4"/>
    <mergeCell ref="A5:G5"/>
    <mergeCell ref="A6:G6"/>
    <mergeCell ref="A7:F7"/>
    <mergeCell ref="A8:D9"/>
    <mergeCell ref="E8:E9"/>
    <mergeCell ref="F8:F9"/>
    <mergeCell ref="G8:G9"/>
    <mergeCell ref="A14:D14"/>
    <mergeCell ref="A15:D15"/>
    <mergeCell ref="A16:D16"/>
    <mergeCell ref="A17:D17"/>
    <mergeCell ref="A10:D10"/>
    <mergeCell ref="A11:D11"/>
    <mergeCell ref="A12:D12"/>
    <mergeCell ref="A13:D13"/>
    <mergeCell ref="A22:D22"/>
    <mergeCell ref="A23:D23"/>
    <mergeCell ref="A24:D24"/>
    <mergeCell ref="A25:D25"/>
    <mergeCell ref="A18:D18"/>
    <mergeCell ref="A19:D19"/>
    <mergeCell ref="A20:D20"/>
    <mergeCell ref="A21:D21"/>
    <mergeCell ref="A30:D30"/>
    <mergeCell ref="A31:D31"/>
    <mergeCell ref="A32:D32"/>
    <mergeCell ref="A33:D33"/>
    <mergeCell ref="A26:D26"/>
    <mergeCell ref="A27:D27"/>
    <mergeCell ref="A28:D28"/>
    <mergeCell ref="A29:D29"/>
    <mergeCell ref="F39:G39"/>
    <mergeCell ref="C40:D40"/>
    <mergeCell ref="F40:G40"/>
    <mergeCell ref="A34:D34"/>
    <mergeCell ref="A35:B35"/>
    <mergeCell ref="F36:G36"/>
    <mergeCell ref="C37:D37"/>
    <mergeCell ref="F37:G37"/>
  </mergeCells>
  <printOptions/>
  <pageMargins left="0.8597222222222223" right="0.19652777777777777" top="0.9840277777777777" bottom="0.9840277777777777" header="0.5118055555555555" footer="0.5118055555555555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59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4" width="9.140625" style="1" customWidth="1"/>
    <col min="5" max="6" width="19.140625" style="1" customWidth="1"/>
    <col min="7" max="7" width="17.574218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42" t="s">
        <v>208</v>
      </c>
      <c r="B3" s="342"/>
      <c r="C3" s="342"/>
      <c r="D3" s="342"/>
      <c r="E3" s="342"/>
      <c r="F3" s="342"/>
      <c r="G3" s="342"/>
    </row>
    <row r="4" spans="1:7" ht="32.25" customHeight="1">
      <c r="A4" s="349"/>
      <c r="B4" s="349"/>
      <c r="C4" s="349"/>
      <c r="D4" s="349"/>
      <c r="E4" s="349"/>
      <c r="F4" s="349"/>
      <c r="G4" s="349"/>
    </row>
    <row r="5" spans="1:7" ht="12.75">
      <c r="A5" s="354" t="s">
        <v>169</v>
      </c>
      <c r="B5" s="354"/>
      <c r="C5" s="354"/>
      <c r="D5" s="354"/>
      <c r="E5" s="354"/>
      <c r="F5" s="354"/>
      <c r="G5" s="354"/>
    </row>
    <row r="6" spans="1:7" ht="27.75" customHeight="1">
      <c r="A6" s="372" t="s">
        <v>170</v>
      </c>
      <c r="B6" s="372"/>
      <c r="C6" s="372"/>
      <c r="D6" s="372"/>
      <c r="E6" s="372"/>
      <c r="F6" s="372"/>
      <c r="G6" s="372"/>
    </row>
    <row r="7" spans="1:6" ht="12.75">
      <c r="A7" s="2"/>
      <c r="B7" s="2"/>
      <c r="C7" s="2"/>
      <c r="D7" s="2"/>
      <c r="E7" s="2"/>
      <c r="F7" s="2"/>
    </row>
    <row r="8" spans="1:9" ht="14.25" customHeight="1">
      <c r="A8" s="371" t="s">
        <v>171</v>
      </c>
      <c r="B8" s="371"/>
      <c r="C8" s="371"/>
      <c r="D8" s="371"/>
      <c r="E8" s="369" t="s">
        <v>204</v>
      </c>
      <c r="F8" s="369" t="s">
        <v>205</v>
      </c>
      <c r="G8" s="369" t="s">
        <v>206</v>
      </c>
      <c r="I8" s="5"/>
    </row>
    <row r="9" spans="1:7" ht="21" customHeight="1">
      <c r="A9" s="371"/>
      <c r="B9" s="371"/>
      <c r="C9" s="371"/>
      <c r="D9" s="371"/>
      <c r="E9" s="369"/>
      <c r="F9" s="369"/>
      <c r="G9" s="369"/>
    </row>
    <row r="10" spans="1:7" ht="15" customHeight="1">
      <c r="A10" s="373"/>
      <c r="B10" s="373"/>
      <c r="C10" s="373"/>
      <c r="D10" s="373"/>
      <c r="E10" s="9">
        <v>0</v>
      </c>
      <c r="F10" s="9">
        <v>0</v>
      </c>
      <c r="G10" s="9">
        <v>0</v>
      </c>
    </row>
    <row r="11" spans="1:7" ht="15" customHeight="1">
      <c r="A11" s="373"/>
      <c r="B11" s="373"/>
      <c r="C11" s="373"/>
      <c r="D11" s="373"/>
      <c r="E11" s="9">
        <v>0</v>
      </c>
      <c r="F11" s="9">
        <v>0</v>
      </c>
      <c r="G11" s="9">
        <v>0</v>
      </c>
    </row>
    <row r="12" spans="1:7" ht="15" customHeight="1">
      <c r="A12" s="373"/>
      <c r="B12" s="373"/>
      <c r="C12" s="373"/>
      <c r="D12" s="373"/>
      <c r="E12" s="9">
        <v>0</v>
      </c>
      <c r="F12" s="9">
        <v>0</v>
      </c>
      <c r="G12" s="9">
        <v>0</v>
      </c>
    </row>
    <row r="13" spans="1:7" ht="15" customHeight="1">
      <c r="A13" s="373"/>
      <c r="B13" s="373"/>
      <c r="C13" s="373"/>
      <c r="D13" s="373"/>
      <c r="E13" s="9">
        <v>0</v>
      </c>
      <c r="F13" s="9">
        <v>0</v>
      </c>
      <c r="G13" s="9">
        <v>0</v>
      </c>
    </row>
    <row r="14" spans="1:7" ht="15" customHeight="1">
      <c r="A14" s="373"/>
      <c r="B14" s="373"/>
      <c r="C14" s="373"/>
      <c r="D14" s="373"/>
      <c r="E14" s="9">
        <v>0</v>
      </c>
      <c r="F14" s="9">
        <v>0</v>
      </c>
      <c r="G14" s="9">
        <v>0</v>
      </c>
    </row>
    <row r="15" spans="1:7" ht="15" customHeight="1">
      <c r="A15" s="373"/>
      <c r="B15" s="373"/>
      <c r="C15" s="373"/>
      <c r="D15" s="373"/>
      <c r="E15" s="9">
        <v>0</v>
      </c>
      <c r="F15" s="9">
        <v>0</v>
      </c>
      <c r="G15" s="9">
        <v>0</v>
      </c>
    </row>
    <row r="16" spans="1:7" ht="15" customHeight="1">
      <c r="A16" s="373"/>
      <c r="B16" s="373"/>
      <c r="C16" s="373"/>
      <c r="D16" s="373"/>
      <c r="E16" s="9">
        <v>0</v>
      </c>
      <c r="F16" s="9">
        <v>0</v>
      </c>
      <c r="G16" s="9">
        <v>0</v>
      </c>
    </row>
    <row r="17" spans="1:7" ht="15" customHeight="1">
      <c r="A17" s="373"/>
      <c r="B17" s="373"/>
      <c r="C17" s="373"/>
      <c r="D17" s="373"/>
      <c r="E17" s="9">
        <v>0</v>
      </c>
      <c r="F17" s="9">
        <v>0</v>
      </c>
      <c r="G17" s="9">
        <v>0</v>
      </c>
    </row>
    <row r="18" spans="1:7" ht="15" customHeight="1">
      <c r="A18" s="373"/>
      <c r="B18" s="373"/>
      <c r="C18" s="373"/>
      <c r="D18" s="373"/>
      <c r="E18" s="9">
        <v>0</v>
      </c>
      <c r="F18" s="9">
        <v>0</v>
      </c>
      <c r="G18" s="9">
        <v>0</v>
      </c>
    </row>
    <row r="19" spans="1:7" ht="15" customHeight="1">
      <c r="A19" s="373"/>
      <c r="B19" s="373"/>
      <c r="C19" s="373"/>
      <c r="D19" s="373"/>
      <c r="E19" s="9">
        <v>0</v>
      </c>
      <c r="F19" s="9">
        <v>0</v>
      </c>
      <c r="G19" s="9">
        <v>0</v>
      </c>
    </row>
    <row r="20" spans="1:7" ht="15" customHeight="1">
      <c r="A20" s="373"/>
      <c r="B20" s="373"/>
      <c r="C20" s="373"/>
      <c r="D20" s="373"/>
      <c r="E20" s="9">
        <v>0</v>
      </c>
      <c r="F20" s="9">
        <v>0</v>
      </c>
      <c r="G20" s="9">
        <v>0</v>
      </c>
    </row>
    <row r="21" spans="1:256" s="44" customFormat="1" ht="15" customHeight="1">
      <c r="A21" s="373"/>
      <c r="B21" s="373"/>
      <c r="C21" s="373"/>
      <c r="D21" s="373"/>
      <c r="E21" s="9">
        <v>0</v>
      </c>
      <c r="F21" s="9">
        <v>0</v>
      </c>
      <c r="G21" s="9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5"/>
      <c r="AO21" s="45"/>
      <c r="AP21" s="45"/>
      <c r="AQ21" s="373"/>
      <c r="AR21" s="373"/>
      <c r="AS21" s="373"/>
      <c r="AT21" s="373"/>
      <c r="AU21" s="45"/>
      <c r="AV21" s="45"/>
      <c r="AW21" s="45"/>
      <c r="AX21" s="373"/>
      <c r="AY21" s="373"/>
      <c r="AZ21" s="373"/>
      <c r="BA21" s="373"/>
      <c r="BB21" s="45"/>
      <c r="BC21" s="45"/>
      <c r="BD21" s="45"/>
      <c r="BE21" s="373"/>
      <c r="BF21" s="373"/>
      <c r="BG21" s="373"/>
      <c r="BH21" s="373"/>
      <c r="BI21" s="45"/>
      <c r="BJ21" s="45"/>
      <c r="BK21" s="45"/>
      <c r="BL21" s="373"/>
      <c r="BM21" s="373"/>
      <c r="BN21" s="373"/>
      <c r="BO21" s="373"/>
      <c r="BP21" s="45"/>
      <c r="BQ21" s="45"/>
      <c r="BR21" s="45"/>
      <c r="BS21" s="373"/>
      <c r="BT21" s="373"/>
      <c r="BU21" s="373"/>
      <c r="BV21" s="373"/>
      <c r="BW21" s="45"/>
      <c r="BX21" s="45"/>
      <c r="BY21" s="45"/>
      <c r="BZ21" s="373"/>
      <c r="CA21" s="373"/>
      <c r="CB21" s="373"/>
      <c r="CC21" s="373"/>
      <c r="CD21" s="45"/>
      <c r="CE21" s="45"/>
      <c r="CF21" s="45"/>
      <c r="CG21" s="373"/>
      <c r="CH21" s="373"/>
      <c r="CI21" s="373"/>
      <c r="CJ21" s="373"/>
      <c r="CK21" s="45"/>
      <c r="CL21" s="45"/>
      <c r="CM21" s="45"/>
      <c r="CN21" s="373"/>
      <c r="CO21" s="373"/>
      <c r="CP21" s="373"/>
      <c r="CQ21" s="373"/>
      <c r="CR21" s="45"/>
      <c r="CS21" s="45"/>
      <c r="CT21" s="45"/>
      <c r="CU21" s="373"/>
      <c r="CV21" s="373"/>
      <c r="CW21" s="373"/>
      <c r="CX21" s="373"/>
      <c r="CY21" s="45"/>
      <c r="CZ21" s="45"/>
      <c r="DA21" s="45"/>
      <c r="DB21" s="373"/>
      <c r="DC21" s="373"/>
      <c r="DD21" s="373"/>
      <c r="DE21" s="373"/>
      <c r="DF21" s="45"/>
      <c r="DG21" s="45"/>
      <c r="DH21" s="45"/>
      <c r="DI21" s="373"/>
      <c r="DJ21" s="373"/>
      <c r="DK21" s="373"/>
      <c r="DL21" s="373"/>
      <c r="DM21" s="45"/>
      <c r="DN21" s="45"/>
      <c r="DO21" s="45"/>
      <c r="DP21" s="373"/>
      <c r="DQ21" s="373"/>
      <c r="DR21" s="373"/>
      <c r="DS21" s="373"/>
      <c r="DT21" s="45"/>
      <c r="DU21" s="45"/>
      <c r="DV21" s="45"/>
      <c r="DW21" s="373"/>
      <c r="DX21" s="373"/>
      <c r="DY21" s="373"/>
      <c r="DZ21" s="373"/>
      <c r="EA21" s="45"/>
      <c r="EB21" s="45"/>
      <c r="EC21" s="45"/>
      <c r="ED21" s="373"/>
      <c r="EE21" s="373"/>
      <c r="EF21" s="373"/>
      <c r="EG21" s="373"/>
      <c r="EH21" s="45"/>
      <c r="EI21" s="45"/>
      <c r="EJ21" s="45"/>
      <c r="EK21" s="373"/>
      <c r="EL21" s="373"/>
      <c r="EM21" s="373"/>
      <c r="EN21" s="373"/>
      <c r="EO21" s="45"/>
      <c r="EP21" s="45"/>
      <c r="EQ21" s="45"/>
      <c r="ER21" s="373"/>
      <c r="ES21" s="373"/>
      <c r="ET21" s="373"/>
      <c r="EU21" s="373"/>
      <c r="EV21" s="45"/>
      <c r="EW21" s="45"/>
      <c r="EX21" s="45"/>
      <c r="EY21" s="373"/>
      <c r="EZ21" s="373"/>
      <c r="FA21" s="373"/>
      <c r="FB21" s="373"/>
      <c r="FC21" s="45"/>
      <c r="FD21" s="45"/>
      <c r="FE21" s="45"/>
      <c r="FF21" s="373"/>
      <c r="FG21" s="373"/>
      <c r="FH21" s="373"/>
      <c r="FI21" s="373"/>
      <c r="FJ21" s="45"/>
      <c r="FK21" s="45"/>
      <c r="FL21" s="45"/>
      <c r="FM21" s="373"/>
      <c r="FN21" s="373"/>
      <c r="FO21" s="373"/>
      <c r="FP21" s="373"/>
      <c r="FQ21" s="45"/>
      <c r="FR21" s="45"/>
      <c r="FS21" s="45"/>
      <c r="FT21" s="373"/>
      <c r="FU21" s="373"/>
      <c r="FV21" s="373"/>
      <c r="FW21" s="373"/>
      <c r="FX21" s="45"/>
      <c r="FY21" s="45"/>
      <c r="FZ21" s="45"/>
      <c r="GA21" s="373"/>
      <c r="GB21" s="373"/>
      <c r="GC21" s="373"/>
      <c r="GD21" s="373"/>
      <c r="GE21" s="45"/>
      <c r="GF21" s="45"/>
      <c r="GG21" s="45"/>
      <c r="GH21" s="373"/>
      <c r="GI21" s="373"/>
      <c r="GJ21" s="373"/>
      <c r="GK21" s="373"/>
      <c r="GL21" s="45"/>
      <c r="GM21" s="45"/>
      <c r="GN21" s="45"/>
      <c r="GO21" s="373"/>
      <c r="GP21" s="373"/>
      <c r="GQ21" s="373"/>
      <c r="GR21" s="373"/>
      <c r="GS21" s="45"/>
      <c r="GT21" s="45"/>
      <c r="GU21" s="45"/>
      <c r="GV21" s="373"/>
      <c r="GW21" s="373"/>
      <c r="GX21" s="373"/>
      <c r="GY21" s="373"/>
      <c r="GZ21" s="45"/>
      <c r="HA21" s="45"/>
      <c r="HB21" s="45"/>
      <c r="HC21" s="373"/>
      <c r="HD21" s="373"/>
      <c r="HE21" s="373"/>
      <c r="HF21" s="373"/>
      <c r="HG21" s="45"/>
      <c r="HH21" s="45"/>
      <c r="HI21" s="45"/>
      <c r="HJ21" s="373"/>
      <c r="HK21" s="373"/>
      <c r="HL21" s="373"/>
      <c r="HM21" s="373"/>
      <c r="HN21" s="45"/>
      <c r="HO21" s="45"/>
      <c r="HP21" s="45"/>
      <c r="HQ21" s="373"/>
      <c r="HR21" s="373"/>
      <c r="HS21" s="373"/>
      <c r="HT21" s="373"/>
      <c r="HU21" s="45"/>
      <c r="HV21" s="45"/>
      <c r="HW21" s="45"/>
      <c r="HX21" s="373"/>
      <c r="HY21" s="373"/>
      <c r="HZ21" s="373"/>
      <c r="IA21" s="373"/>
      <c r="IB21" s="45"/>
      <c r="IC21" s="45"/>
      <c r="ID21" s="45"/>
      <c r="IE21" s="373"/>
      <c r="IF21" s="373"/>
      <c r="IG21" s="373"/>
      <c r="IH21" s="373"/>
      <c r="II21" s="45"/>
      <c r="IJ21" s="45"/>
      <c r="IK21" s="45"/>
      <c r="IL21" s="373"/>
      <c r="IM21" s="373"/>
      <c r="IN21" s="373"/>
      <c r="IO21" s="373"/>
      <c r="IP21" s="45"/>
      <c r="IQ21" s="45"/>
      <c r="IR21" s="45"/>
      <c r="IS21" s="373"/>
      <c r="IT21" s="373"/>
      <c r="IU21" s="373"/>
      <c r="IV21" s="373"/>
    </row>
    <row r="22" spans="1:256" s="44" customFormat="1" ht="15" customHeight="1">
      <c r="A22" s="373"/>
      <c r="B22" s="373"/>
      <c r="C22" s="373"/>
      <c r="D22" s="373"/>
      <c r="E22" s="9">
        <v>0</v>
      </c>
      <c r="F22" s="9">
        <v>0</v>
      </c>
      <c r="G22" s="9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5"/>
      <c r="AO22" s="45"/>
      <c r="AP22" s="45"/>
      <c r="AQ22" s="373"/>
      <c r="AR22" s="373"/>
      <c r="AS22" s="373"/>
      <c r="AT22" s="373"/>
      <c r="AU22" s="45"/>
      <c r="AV22" s="45"/>
      <c r="AW22" s="45"/>
      <c r="AX22" s="373"/>
      <c r="AY22" s="373"/>
      <c r="AZ22" s="373"/>
      <c r="BA22" s="373"/>
      <c r="BB22" s="45"/>
      <c r="BC22" s="45"/>
      <c r="BD22" s="45"/>
      <c r="BE22" s="373"/>
      <c r="BF22" s="373"/>
      <c r="BG22" s="373"/>
      <c r="BH22" s="373"/>
      <c r="BI22" s="45"/>
      <c r="BJ22" s="45"/>
      <c r="BK22" s="45"/>
      <c r="BL22" s="373"/>
      <c r="BM22" s="373"/>
      <c r="BN22" s="373"/>
      <c r="BO22" s="373"/>
      <c r="BP22" s="45"/>
      <c r="BQ22" s="45"/>
      <c r="BR22" s="45"/>
      <c r="BS22" s="373"/>
      <c r="BT22" s="373"/>
      <c r="BU22" s="373"/>
      <c r="BV22" s="373"/>
      <c r="BW22" s="45"/>
      <c r="BX22" s="45"/>
      <c r="BY22" s="45"/>
      <c r="BZ22" s="373"/>
      <c r="CA22" s="373"/>
      <c r="CB22" s="373"/>
      <c r="CC22" s="373"/>
      <c r="CD22" s="45"/>
      <c r="CE22" s="45"/>
      <c r="CF22" s="45"/>
      <c r="CG22" s="373"/>
      <c r="CH22" s="373"/>
      <c r="CI22" s="373"/>
      <c r="CJ22" s="373"/>
      <c r="CK22" s="45"/>
      <c r="CL22" s="45"/>
      <c r="CM22" s="45"/>
      <c r="CN22" s="373"/>
      <c r="CO22" s="373"/>
      <c r="CP22" s="373"/>
      <c r="CQ22" s="373"/>
      <c r="CR22" s="45"/>
      <c r="CS22" s="45"/>
      <c r="CT22" s="45"/>
      <c r="CU22" s="373"/>
      <c r="CV22" s="373"/>
      <c r="CW22" s="373"/>
      <c r="CX22" s="373"/>
      <c r="CY22" s="45"/>
      <c r="CZ22" s="45"/>
      <c r="DA22" s="45"/>
      <c r="DB22" s="373"/>
      <c r="DC22" s="373"/>
      <c r="DD22" s="373"/>
      <c r="DE22" s="373"/>
      <c r="DF22" s="45"/>
      <c r="DG22" s="45"/>
      <c r="DH22" s="45"/>
      <c r="DI22" s="373"/>
      <c r="DJ22" s="373"/>
      <c r="DK22" s="373"/>
      <c r="DL22" s="373"/>
      <c r="DM22" s="45"/>
      <c r="DN22" s="45"/>
      <c r="DO22" s="45"/>
      <c r="DP22" s="373"/>
      <c r="DQ22" s="373"/>
      <c r="DR22" s="373"/>
      <c r="DS22" s="373"/>
      <c r="DT22" s="45"/>
      <c r="DU22" s="45"/>
      <c r="DV22" s="45"/>
      <c r="DW22" s="373"/>
      <c r="DX22" s="373"/>
      <c r="DY22" s="373"/>
      <c r="DZ22" s="373"/>
      <c r="EA22" s="45"/>
      <c r="EB22" s="45"/>
      <c r="EC22" s="45"/>
      <c r="ED22" s="373"/>
      <c r="EE22" s="373"/>
      <c r="EF22" s="373"/>
      <c r="EG22" s="373"/>
      <c r="EH22" s="45"/>
      <c r="EI22" s="45"/>
      <c r="EJ22" s="45"/>
      <c r="EK22" s="373"/>
      <c r="EL22" s="373"/>
      <c r="EM22" s="373"/>
      <c r="EN22" s="373"/>
      <c r="EO22" s="45"/>
      <c r="EP22" s="45"/>
      <c r="EQ22" s="45"/>
      <c r="ER22" s="373"/>
      <c r="ES22" s="373"/>
      <c r="ET22" s="373"/>
      <c r="EU22" s="373"/>
      <c r="EV22" s="45"/>
      <c r="EW22" s="45"/>
      <c r="EX22" s="45"/>
      <c r="EY22" s="373"/>
      <c r="EZ22" s="373"/>
      <c r="FA22" s="373"/>
      <c r="FB22" s="373"/>
      <c r="FC22" s="45"/>
      <c r="FD22" s="45"/>
      <c r="FE22" s="45"/>
      <c r="FF22" s="373"/>
      <c r="FG22" s="373"/>
      <c r="FH22" s="373"/>
      <c r="FI22" s="373"/>
      <c r="FJ22" s="45"/>
      <c r="FK22" s="45"/>
      <c r="FL22" s="45"/>
      <c r="FM22" s="373"/>
      <c r="FN22" s="373"/>
      <c r="FO22" s="373"/>
      <c r="FP22" s="373"/>
      <c r="FQ22" s="45"/>
      <c r="FR22" s="45"/>
      <c r="FS22" s="45"/>
      <c r="FT22" s="373"/>
      <c r="FU22" s="373"/>
      <c r="FV22" s="373"/>
      <c r="FW22" s="373"/>
      <c r="FX22" s="45"/>
      <c r="FY22" s="45"/>
      <c r="FZ22" s="45"/>
      <c r="GA22" s="373"/>
      <c r="GB22" s="373"/>
      <c r="GC22" s="373"/>
      <c r="GD22" s="373"/>
      <c r="GE22" s="45"/>
      <c r="GF22" s="45"/>
      <c r="GG22" s="45"/>
      <c r="GH22" s="373"/>
      <c r="GI22" s="373"/>
      <c r="GJ22" s="373"/>
      <c r="GK22" s="373"/>
      <c r="GL22" s="45"/>
      <c r="GM22" s="45"/>
      <c r="GN22" s="45"/>
      <c r="GO22" s="373"/>
      <c r="GP22" s="373"/>
      <c r="GQ22" s="373"/>
      <c r="GR22" s="373"/>
      <c r="GS22" s="45"/>
      <c r="GT22" s="45"/>
      <c r="GU22" s="45"/>
      <c r="GV22" s="373"/>
      <c r="GW22" s="373"/>
      <c r="GX22" s="373"/>
      <c r="GY22" s="373"/>
      <c r="GZ22" s="45"/>
      <c r="HA22" s="45"/>
      <c r="HB22" s="45"/>
      <c r="HC22" s="373"/>
      <c r="HD22" s="373"/>
      <c r="HE22" s="373"/>
      <c r="HF22" s="373"/>
      <c r="HG22" s="45"/>
      <c r="HH22" s="45"/>
      <c r="HI22" s="45"/>
      <c r="HJ22" s="373"/>
      <c r="HK22" s="373"/>
      <c r="HL22" s="373"/>
      <c r="HM22" s="373"/>
      <c r="HN22" s="45"/>
      <c r="HO22" s="45"/>
      <c r="HP22" s="45"/>
      <c r="HQ22" s="373"/>
      <c r="HR22" s="373"/>
      <c r="HS22" s="373"/>
      <c r="HT22" s="373"/>
      <c r="HU22" s="45"/>
      <c r="HV22" s="45"/>
      <c r="HW22" s="45"/>
      <c r="HX22" s="373"/>
      <c r="HY22" s="373"/>
      <c r="HZ22" s="373"/>
      <c r="IA22" s="373"/>
      <c r="IB22" s="45"/>
      <c r="IC22" s="45"/>
      <c r="ID22" s="45"/>
      <c r="IE22" s="373"/>
      <c r="IF22" s="373"/>
      <c r="IG22" s="373"/>
      <c r="IH22" s="373"/>
      <c r="II22" s="45"/>
      <c r="IJ22" s="45"/>
      <c r="IK22" s="45"/>
      <c r="IL22" s="373"/>
      <c r="IM22" s="373"/>
      <c r="IN22" s="373"/>
      <c r="IO22" s="373"/>
      <c r="IP22" s="45"/>
      <c r="IQ22" s="45"/>
      <c r="IR22" s="45"/>
      <c r="IS22" s="373"/>
      <c r="IT22" s="373"/>
      <c r="IU22" s="373"/>
      <c r="IV22" s="373"/>
    </row>
    <row r="23" spans="1:256" s="44" customFormat="1" ht="15" customHeight="1">
      <c r="A23" s="373"/>
      <c r="B23" s="373"/>
      <c r="C23" s="373"/>
      <c r="D23" s="373"/>
      <c r="E23" s="9">
        <v>0</v>
      </c>
      <c r="F23" s="9">
        <v>0</v>
      </c>
      <c r="G23" s="9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45"/>
      <c r="AO23" s="45"/>
      <c r="AP23" s="45"/>
      <c r="AQ23" s="373"/>
      <c r="AR23" s="373"/>
      <c r="AS23" s="373"/>
      <c r="AT23" s="373"/>
      <c r="AU23" s="45"/>
      <c r="AV23" s="45"/>
      <c r="AW23" s="45"/>
      <c r="AX23" s="373"/>
      <c r="AY23" s="373"/>
      <c r="AZ23" s="373"/>
      <c r="BA23" s="373"/>
      <c r="BB23" s="45"/>
      <c r="BC23" s="45"/>
      <c r="BD23" s="45"/>
      <c r="BE23" s="373"/>
      <c r="BF23" s="373"/>
      <c r="BG23" s="373"/>
      <c r="BH23" s="373"/>
      <c r="BI23" s="45"/>
      <c r="BJ23" s="45"/>
      <c r="BK23" s="45"/>
      <c r="BL23" s="373"/>
      <c r="BM23" s="373"/>
      <c r="BN23" s="373"/>
      <c r="BO23" s="373"/>
      <c r="BP23" s="45"/>
      <c r="BQ23" s="45"/>
      <c r="BR23" s="45"/>
      <c r="BS23" s="373"/>
      <c r="BT23" s="373"/>
      <c r="BU23" s="373"/>
      <c r="BV23" s="373"/>
      <c r="BW23" s="45"/>
      <c r="BX23" s="45"/>
      <c r="BY23" s="45"/>
      <c r="BZ23" s="373"/>
      <c r="CA23" s="373"/>
      <c r="CB23" s="373"/>
      <c r="CC23" s="373"/>
      <c r="CD23" s="45"/>
      <c r="CE23" s="45"/>
      <c r="CF23" s="45"/>
      <c r="CG23" s="373"/>
      <c r="CH23" s="373"/>
      <c r="CI23" s="373"/>
      <c r="CJ23" s="373"/>
      <c r="CK23" s="45"/>
      <c r="CL23" s="45"/>
      <c r="CM23" s="45"/>
      <c r="CN23" s="373"/>
      <c r="CO23" s="373"/>
      <c r="CP23" s="373"/>
      <c r="CQ23" s="373"/>
      <c r="CR23" s="45"/>
      <c r="CS23" s="45"/>
      <c r="CT23" s="45"/>
      <c r="CU23" s="373"/>
      <c r="CV23" s="373"/>
      <c r="CW23" s="373"/>
      <c r="CX23" s="373"/>
      <c r="CY23" s="45"/>
      <c r="CZ23" s="45"/>
      <c r="DA23" s="45"/>
      <c r="DB23" s="373"/>
      <c r="DC23" s="373"/>
      <c r="DD23" s="373"/>
      <c r="DE23" s="373"/>
      <c r="DF23" s="45"/>
      <c r="DG23" s="45"/>
      <c r="DH23" s="45"/>
      <c r="DI23" s="373"/>
      <c r="DJ23" s="373"/>
      <c r="DK23" s="373"/>
      <c r="DL23" s="373"/>
      <c r="DM23" s="45"/>
      <c r="DN23" s="45"/>
      <c r="DO23" s="45"/>
      <c r="DP23" s="373"/>
      <c r="DQ23" s="373"/>
      <c r="DR23" s="373"/>
      <c r="DS23" s="373"/>
      <c r="DT23" s="45"/>
      <c r="DU23" s="45"/>
      <c r="DV23" s="45"/>
      <c r="DW23" s="373"/>
      <c r="DX23" s="373"/>
      <c r="DY23" s="373"/>
      <c r="DZ23" s="373"/>
      <c r="EA23" s="45"/>
      <c r="EB23" s="45"/>
      <c r="EC23" s="45"/>
      <c r="ED23" s="373"/>
      <c r="EE23" s="373"/>
      <c r="EF23" s="373"/>
      <c r="EG23" s="373"/>
      <c r="EH23" s="45"/>
      <c r="EI23" s="45"/>
      <c r="EJ23" s="45"/>
      <c r="EK23" s="373"/>
      <c r="EL23" s="373"/>
      <c r="EM23" s="373"/>
      <c r="EN23" s="373"/>
      <c r="EO23" s="45"/>
      <c r="EP23" s="45"/>
      <c r="EQ23" s="45"/>
      <c r="ER23" s="373"/>
      <c r="ES23" s="373"/>
      <c r="ET23" s="373"/>
      <c r="EU23" s="373"/>
      <c r="EV23" s="45"/>
      <c r="EW23" s="45"/>
      <c r="EX23" s="45"/>
      <c r="EY23" s="373"/>
      <c r="EZ23" s="373"/>
      <c r="FA23" s="373"/>
      <c r="FB23" s="373"/>
      <c r="FC23" s="45"/>
      <c r="FD23" s="45"/>
      <c r="FE23" s="45"/>
      <c r="FF23" s="373"/>
      <c r="FG23" s="373"/>
      <c r="FH23" s="373"/>
      <c r="FI23" s="373"/>
      <c r="FJ23" s="45"/>
      <c r="FK23" s="45"/>
      <c r="FL23" s="45"/>
      <c r="FM23" s="373"/>
      <c r="FN23" s="373"/>
      <c r="FO23" s="373"/>
      <c r="FP23" s="373"/>
      <c r="FQ23" s="45"/>
      <c r="FR23" s="45"/>
      <c r="FS23" s="45"/>
      <c r="FT23" s="373"/>
      <c r="FU23" s="373"/>
      <c r="FV23" s="373"/>
      <c r="FW23" s="373"/>
      <c r="FX23" s="45"/>
      <c r="FY23" s="45"/>
      <c r="FZ23" s="45"/>
      <c r="GA23" s="373"/>
      <c r="GB23" s="373"/>
      <c r="GC23" s="373"/>
      <c r="GD23" s="373"/>
      <c r="GE23" s="45"/>
      <c r="GF23" s="45"/>
      <c r="GG23" s="45"/>
      <c r="GH23" s="373"/>
      <c r="GI23" s="373"/>
      <c r="GJ23" s="373"/>
      <c r="GK23" s="373"/>
      <c r="GL23" s="45"/>
      <c r="GM23" s="45"/>
      <c r="GN23" s="45"/>
      <c r="GO23" s="373"/>
      <c r="GP23" s="373"/>
      <c r="GQ23" s="373"/>
      <c r="GR23" s="373"/>
      <c r="GS23" s="45"/>
      <c r="GT23" s="45"/>
      <c r="GU23" s="45"/>
      <c r="GV23" s="373"/>
      <c r="GW23" s="373"/>
      <c r="GX23" s="373"/>
      <c r="GY23" s="373"/>
      <c r="GZ23" s="45"/>
      <c r="HA23" s="45"/>
      <c r="HB23" s="45"/>
      <c r="HC23" s="373"/>
      <c r="HD23" s="373"/>
      <c r="HE23" s="373"/>
      <c r="HF23" s="373"/>
      <c r="HG23" s="45"/>
      <c r="HH23" s="45"/>
      <c r="HI23" s="45"/>
      <c r="HJ23" s="373"/>
      <c r="HK23" s="373"/>
      <c r="HL23" s="373"/>
      <c r="HM23" s="373"/>
      <c r="HN23" s="45"/>
      <c r="HO23" s="45"/>
      <c r="HP23" s="45"/>
      <c r="HQ23" s="373"/>
      <c r="HR23" s="373"/>
      <c r="HS23" s="373"/>
      <c r="HT23" s="373"/>
      <c r="HU23" s="45"/>
      <c r="HV23" s="45"/>
      <c r="HW23" s="45"/>
      <c r="HX23" s="373"/>
      <c r="HY23" s="373"/>
      <c r="HZ23" s="373"/>
      <c r="IA23" s="373"/>
      <c r="IB23" s="45"/>
      <c r="IC23" s="45"/>
      <c r="ID23" s="45"/>
      <c r="IE23" s="373"/>
      <c r="IF23" s="373"/>
      <c r="IG23" s="373"/>
      <c r="IH23" s="373"/>
      <c r="II23" s="45"/>
      <c r="IJ23" s="45"/>
      <c r="IK23" s="45"/>
      <c r="IL23" s="373"/>
      <c r="IM23" s="373"/>
      <c r="IN23" s="373"/>
      <c r="IO23" s="373"/>
      <c r="IP23" s="45"/>
      <c r="IQ23" s="45"/>
      <c r="IR23" s="45"/>
      <c r="IS23" s="373"/>
      <c r="IT23" s="373"/>
      <c r="IU23" s="373"/>
      <c r="IV23" s="373"/>
    </row>
    <row r="24" spans="1:256" s="44" customFormat="1" ht="15" customHeight="1">
      <c r="A24" s="373"/>
      <c r="B24" s="373"/>
      <c r="C24" s="373"/>
      <c r="D24" s="373"/>
      <c r="E24" s="9">
        <v>0</v>
      </c>
      <c r="F24" s="9">
        <v>0</v>
      </c>
      <c r="G24" s="9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45"/>
      <c r="AO24" s="45"/>
      <c r="AP24" s="45"/>
      <c r="AQ24" s="373"/>
      <c r="AR24" s="373"/>
      <c r="AS24" s="373"/>
      <c r="AT24" s="373"/>
      <c r="AU24" s="45"/>
      <c r="AV24" s="45"/>
      <c r="AW24" s="45"/>
      <c r="AX24" s="373"/>
      <c r="AY24" s="373"/>
      <c r="AZ24" s="373"/>
      <c r="BA24" s="373"/>
      <c r="BB24" s="45"/>
      <c r="BC24" s="45"/>
      <c r="BD24" s="45"/>
      <c r="BE24" s="373"/>
      <c r="BF24" s="373"/>
      <c r="BG24" s="373"/>
      <c r="BH24" s="373"/>
      <c r="BI24" s="45"/>
      <c r="BJ24" s="45"/>
      <c r="BK24" s="45"/>
      <c r="BL24" s="373"/>
      <c r="BM24" s="373"/>
      <c r="BN24" s="373"/>
      <c r="BO24" s="373"/>
      <c r="BP24" s="45"/>
      <c r="BQ24" s="45"/>
      <c r="BR24" s="45"/>
      <c r="BS24" s="373"/>
      <c r="BT24" s="373"/>
      <c r="BU24" s="373"/>
      <c r="BV24" s="373"/>
      <c r="BW24" s="45"/>
      <c r="BX24" s="45"/>
      <c r="BY24" s="45"/>
      <c r="BZ24" s="373"/>
      <c r="CA24" s="373"/>
      <c r="CB24" s="373"/>
      <c r="CC24" s="373"/>
      <c r="CD24" s="45"/>
      <c r="CE24" s="45"/>
      <c r="CF24" s="45"/>
      <c r="CG24" s="373"/>
      <c r="CH24" s="373"/>
      <c r="CI24" s="373"/>
      <c r="CJ24" s="373"/>
      <c r="CK24" s="45"/>
      <c r="CL24" s="45"/>
      <c r="CM24" s="45"/>
      <c r="CN24" s="373"/>
      <c r="CO24" s="373"/>
      <c r="CP24" s="373"/>
      <c r="CQ24" s="373"/>
      <c r="CR24" s="45"/>
      <c r="CS24" s="45"/>
      <c r="CT24" s="45"/>
      <c r="CU24" s="373"/>
      <c r="CV24" s="373"/>
      <c r="CW24" s="373"/>
      <c r="CX24" s="373"/>
      <c r="CY24" s="45"/>
      <c r="CZ24" s="45"/>
      <c r="DA24" s="45"/>
      <c r="DB24" s="373"/>
      <c r="DC24" s="373"/>
      <c r="DD24" s="373"/>
      <c r="DE24" s="373"/>
      <c r="DF24" s="45"/>
      <c r="DG24" s="45"/>
      <c r="DH24" s="45"/>
      <c r="DI24" s="373"/>
      <c r="DJ24" s="373"/>
      <c r="DK24" s="373"/>
      <c r="DL24" s="373"/>
      <c r="DM24" s="45"/>
      <c r="DN24" s="45"/>
      <c r="DO24" s="45"/>
      <c r="DP24" s="373"/>
      <c r="DQ24" s="373"/>
      <c r="DR24" s="373"/>
      <c r="DS24" s="373"/>
      <c r="DT24" s="45"/>
      <c r="DU24" s="45"/>
      <c r="DV24" s="45"/>
      <c r="DW24" s="373"/>
      <c r="DX24" s="373"/>
      <c r="DY24" s="373"/>
      <c r="DZ24" s="373"/>
      <c r="EA24" s="45"/>
      <c r="EB24" s="45"/>
      <c r="EC24" s="45"/>
      <c r="ED24" s="373"/>
      <c r="EE24" s="373"/>
      <c r="EF24" s="373"/>
      <c r="EG24" s="373"/>
      <c r="EH24" s="45"/>
      <c r="EI24" s="45"/>
      <c r="EJ24" s="45"/>
      <c r="EK24" s="373"/>
      <c r="EL24" s="373"/>
      <c r="EM24" s="373"/>
      <c r="EN24" s="373"/>
      <c r="EO24" s="45"/>
      <c r="EP24" s="45"/>
      <c r="EQ24" s="45"/>
      <c r="ER24" s="373"/>
      <c r="ES24" s="373"/>
      <c r="ET24" s="373"/>
      <c r="EU24" s="373"/>
      <c r="EV24" s="45"/>
      <c r="EW24" s="45"/>
      <c r="EX24" s="45"/>
      <c r="EY24" s="373"/>
      <c r="EZ24" s="373"/>
      <c r="FA24" s="373"/>
      <c r="FB24" s="373"/>
      <c r="FC24" s="45"/>
      <c r="FD24" s="45"/>
      <c r="FE24" s="45"/>
      <c r="FF24" s="373"/>
      <c r="FG24" s="373"/>
      <c r="FH24" s="373"/>
      <c r="FI24" s="373"/>
      <c r="FJ24" s="45"/>
      <c r="FK24" s="45"/>
      <c r="FL24" s="45"/>
      <c r="FM24" s="373"/>
      <c r="FN24" s="373"/>
      <c r="FO24" s="373"/>
      <c r="FP24" s="373"/>
      <c r="FQ24" s="45"/>
      <c r="FR24" s="45"/>
      <c r="FS24" s="45"/>
      <c r="FT24" s="373"/>
      <c r="FU24" s="373"/>
      <c r="FV24" s="373"/>
      <c r="FW24" s="373"/>
      <c r="FX24" s="45"/>
      <c r="FY24" s="45"/>
      <c r="FZ24" s="45"/>
      <c r="GA24" s="373"/>
      <c r="GB24" s="373"/>
      <c r="GC24" s="373"/>
      <c r="GD24" s="373"/>
      <c r="GE24" s="45"/>
      <c r="GF24" s="45"/>
      <c r="GG24" s="45"/>
      <c r="GH24" s="373"/>
      <c r="GI24" s="373"/>
      <c r="GJ24" s="373"/>
      <c r="GK24" s="373"/>
      <c r="GL24" s="45"/>
      <c r="GM24" s="45"/>
      <c r="GN24" s="45"/>
      <c r="GO24" s="373"/>
      <c r="GP24" s="373"/>
      <c r="GQ24" s="373"/>
      <c r="GR24" s="373"/>
      <c r="GS24" s="45"/>
      <c r="GT24" s="45"/>
      <c r="GU24" s="45"/>
      <c r="GV24" s="373"/>
      <c r="GW24" s="373"/>
      <c r="GX24" s="373"/>
      <c r="GY24" s="373"/>
      <c r="GZ24" s="45"/>
      <c r="HA24" s="45"/>
      <c r="HB24" s="45"/>
      <c r="HC24" s="373"/>
      <c r="HD24" s="373"/>
      <c r="HE24" s="373"/>
      <c r="HF24" s="373"/>
      <c r="HG24" s="45"/>
      <c r="HH24" s="45"/>
      <c r="HI24" s="45"/>
      <c r="HJ24" s="373"/>
      <c r="HK24" s="373"/>
      <c r="HL24" s="373"/>
      <c r="HM24" s="373"/>
      <c r="HN24" s="45"/>
      <c r="HO24" s="45"/>
      <c r="HP24" s="45"/>
      <c r="HQ24" s="373"/>
      <c r="HR24" s="373"/>
      <c r="HS24" s="373"/>
      <c r="HT24" s="373"/>
      <c r="HU24" s="45"/>
      <c r="HV24" s="45"/>
      <c r="HW24" s="45"/>
      <c r="HX24" s="373"/>
      <c r="HY24" s="373"/>
      <c r="HZ24" s="373"/>
      <c r="IA24" s="373"/>
      <c r="IB24" s="45"/>
      <c r="IC24" s="45"/>
      <c r="ID24" s="45"/>
      <c r="IE24" s="373"/>
      <c r="IF24" s="373"/>
      <c r="IG24" s="373"/>
      <c r="IH24" s="373"/>
      <c r="II24" s="45"/>
      <c r="IJ24" s="45"/>
      <c r="IK24" s="45"/>
      <c r="IL24" s="373"/>
      <c r="IM24" s="373"/>
      <c r="IN24" s="373"/>
      <c r="IO24" s="373"/>
      <c r="IP24" s="45"/>
      <c r="IQ24" s="45"/>
      <c r="IR24" s="45"/>
      <c r="IS24" s="373"/>
      <c r="IT24" s="373"/>
      <c r="IU24" s="373"/>
      <c r="IV24" s="373"/>
    </row>
    <row r="25" spans="1:256" s="44" customFormat="1" ht="15" customHeight="1">
      <c r="A25" s="373"/>
      <c r="B25" s="373"/>
      <c r="C25" s="373"/>
      <c r="D25" s="373"/>
      <c r="E25" s="9">
        <v>0</v>
      </c>
      <c r="F25" s="9">
        <v>0</v>
      </c>
      <c r="G25" s="9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45"/>
      <c r="AO25" s="45"/>
      <c r="AP25" s="45"/>
      <c r="AQ25" s="373"/>
      <c r="AR25" s="373"/>
      <c r="AS25" s="373"/>
      <c r="AT25" s="373"/>
      <c r="AU25" s="45"/>
      <c r="AV25" s="45"/>
      <c r="AW25" s="45"/>
      <c r="AX25" s="373"/>
      <c r="AY25" s="373"/>
      <c r="AZ25" s="373"/>
      <c r="BA25" s="373"/>
      <c r="BB25" s="45"/>
      <c r="BC25" s="45"/>
      <c r="BD25" s="45"/>
      <c r="BE25" s="373"/>
      <c r="BF25" s="373"/>
      <c r="BG25" s="373"/>
      <c r="BH25" s="373"/>
      <c r="BI25" s="45"/>
      <c r="BJ25" s="45"/>
      <c r="BK25" s="45"/>
      <c r="BL25" s="373"/>
      <c r="BM25" s="373"/>
      <c r="BN25" s="373"/>
      <c r="BO25" s="373"/>
      <c r="BP25" s="45"/>
      <c r="BQ25" s="45"/>
      <c r="BR25" s="45"/>
      <c r="BS25" s="373"/>
      <c r="BT25" s="373"/>
      <c r="BU25" s="373"/>
      <c r="BV25" s="373"/>
      <c r="BW25" s="45"/>
      <c r="BX25" s="45"/>
      <c r="BY25" s="45"/>
      <c r="BZ25" s="373"/>
      <c r="CA25" s="373"/>
      <c r="CB25" s="373"/>
      <c r="CC25" s="373"/>
      <c r="CD25" s="45"/>
      <c r="CE25" s="45"/>
      <c r="CF25" s="45"/>
      <c r="CG25" s="373"/>
      <c r="CH25" s="373"/>
      <c r="CI25" s="373"/>
      <c r="CJ25" s="373"/>
      <c r="CK25" s="45"/>
      <c r="CL25" s="45"/>
      <c r="CM25" s="45"/>
      <c r="CN25" s="373"/>
      <c r="CO25" s="373"/>
      <c r="CP25" s="373"/>
      <c r="CQ25" s="373"/>
      <c r="CR25" s="45"/>
      <c r="CS25" s="45"/>
      <c r="CT25" s="45"/>
      <c r="CU25" s="373"/>
      <c r="CV25" s="373"/>
      <c r="CW25" s="373"/>
      <c r="CX25" s="373"/>
      <c r="CY25" s="45"/>
      <c r="CZ25" s="45"/>
      <c r="DA25" s="45"/>
      <c r="DB25" s="373"/>
      <c r="DC25" s="373"/>
      <c r="DD25" s="373"/>
      <c r="DE25" s="373"/>
      <c r="DF25" s="45"/>
      <c r="DG25" s="45"/>
      <c r="DH25" s="45"/>
      <c r="DI25" s="373"/>
      <c r="DJ25" s="373"/>
      <c r="DK25" s="373"/>
      <c r="DL25" s="373"/>
      <c r="DM25" s="45"/>
      <c r="DN25" s="45"/>
      <c r="DO25" s="45"/>
      <c r="DP25" s="373"/>
      <c r="DQ25" s="373"/>
      <c r="DR25" s="373"/>
      <c r="DS25" s="373"/>
      <c r="DT25" s="45"/>
      <c r="DU25" s="45"/>
      <c r="DV25" s="45"/>
      <c r="DW25" s="373"/>
      <c r="DX25" s="373"/>
      <c r="DY25" s="373"/>
      <c r="DZ25" s="373"/>
      <c r="EA25" s="45"/>
      <c r="EB25" s="45"/>
      <c r="EC25" s="45"/>
      <c r="ED25" s="373"/>
      <c r="EE25" s="373"/>
      <c r="EF25" s="373"/>
      <c r="EG25" s="373"/>
      <c r="EH25" s="45"/>
      <c r="EI25" s="45"/>
      <c r="EJ25" s="45"/>
      <c r="EK25" s="373"/>
      <c r="EL25" s="373"/>
      <c r="EM25" s="373"/>
      <c r="EN25" s="373"/>
      <c r="EO25" s="45"/>
      <c r="EP25" s="45"/>
      <c r="EQ25" s="45"/>
      <c r="ER25" s="373"/>
      <c r="ES25" s="373"/>
      <c r="ET25" s="373"/>
      <c r="EU25" s="373"/>
      <c r="EV25" s="45"/>
      <c r="EW25" s="45"/>
      <c r="EX25" s="45"/>
      <c r="EY25" s="373"/>
      <c r="EZ25" s="373"/>
      <c r="FA25" s="373"/>
      <c r="FB25" s="373"/>
      <c r="FC25" s="45"/>
      <c r="FD25" s="45"/>
      <c r="FE25" s="45"/>
      <c r="FF25" s="373"/>
      <c r="FG25" s="373"/>
      <c r="FH25" s="373"/>
      <c r="FI25" s="373"/>
      <c r="FJ25" s="45"/>
      <c r="FK25" s="45"/>
      <c r="FL25" s="45"/>
      <c r="FM25" s="373"/>
      <c r="FN25" s="373"/>
      <c r="FO25" s="373"/>
      <c r="FP25" s="373"/>
      <c r="FQ25" s="45"/>
      <c r="FR25" s="45"/>
      <c r="FS25" s="45"/>
      <c r="FT25" s="373"/>
      <c r="FU25" s="373"/>
      <c r="FV25" s="373"/>
      <c r="FW25" s="373"/>
      <c r="FX25" s="45"/>
      <c r="FY25" s="45"/>
      <c r="FZ25" s="45"/>
      <c r="GA25" s="373"/>
      <c r="GB25" s="373"/>
      <c r="GC25" s="373"/>
      <c r="GD25" s="373"/>
      <c r="GE25" s="45"/>
      <c r="GF25" s="45"/>
      <c r="GG25" s="45"/>
      <c r="GH25" s="373"/>
      <c r="GI25" s="373"/>
      <c r="GJ25" s="373"/>
      <c r="GK25" s="373"/>
      <c r="GL25" s="45"/>
      <c r="GM25" s="45"/>
      <c r="GN25" s="45"/>
      <c r="GO25" s="373"/>
      <c r="GP25" s="373"/>
      <c r="GQ25" s="373"/>
      <c r="GR25" s="373"/>
      <c r="GS25" s="45"/>
      <c r="GT25" s="45"/>
      <c r="GU25" s="45"/>
      <c r="GV25" s="373"/>
      <c r="GW25" s="373"/>
      <c r="GX25" s="373"/>
      <c r="GY25" s="373"/>
      <c r="GZ25" s="45"/>
      <c r="HA25" s="45"/>
      <c r="HB25" s="45"/>
      <c r="HC25" s="373"/>
      <c r="HD25" s="373"/>
      <c r="HE25" s="373"/>
      <c r="HF25" s="373"/>
      <c r="HG25" s="45"/>
      <c r="HH25" s="45"/>
      <c r="HI25" s="45"/>
      <c r="HJ25" s="373"/>
      <c r="HK25" s="373"/>
      <c r="HL25" s="373"/>
      <c r="HM25" s="373"/>
      <c r="HN25" s="45"/>
      <c r="HO25" s="45"/>
      <c r="HP25" s="45"/>
      <c r="HQ25" s="373"/>
      <c r="HR25" s="373"/>
      <c r="HS25" s="373"/>
      <c r="HT25" s="373"/>
      <c r="HU25" s="45"/>
      <c r="HV25" s="45"/>
      <c r="HW25" s="45"/>
      <c r="HX25" s="373"/>
      <c r="HY25" s="373"/>
      <c r="HZ25" s="373"/>
      <c r="IA25" s="373"/>
      <c r="IB25" s="45"/>
      <c r="IC25" s="45"/>
      <c r="ID25" s="45"/>
      <c r="IE25" s="373"/>
      <c r="IF25" s="373"/>
      <c r="IG25" s="373"/>
      <c r="IH25" s="373"/>
      <c r="II25" s="45"/>
      <c r="IJ25" s="45"/>
      <c r="IK25" s="45"/>
      <c r="IL25" s="373"/>
      <c r="IM25" s="373"/>
      <c r="IN25" s="373"/>
      <c r="IO25" s="373"/>
      <c r="IP25" s="45"/>
      <c r="IQ25" s="45"/>
      <c r="IR25" s="45"/>
      <c r="IS25" s="373"/>
      <c r="IT25" s="373"/>
      <c r="IU25" s="373"/>
      <c r="IV25" s="373"/>
    </row>
    <row r="26" spans="1:256" s="44" customFormat="1" ht="15" customHeight="1">
      <c r="A26" s="373"/>
      <c r="B26" s="373"/>
      <c r="C26" s="373"/>
      <c r="D26" s="373"/>
      <c r="E26" s="9">
        <v>0</v>
      </c>
      <c r="F26" s="9">
        <v>0</v>
      </c>
      <c r="G26" s="9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45"/>
      <c r="AO26" s="45"/>
      <c r="AP26" s="45"/>
      <c r="AQ26" s="373"/>
      <c r="AR26" s="373"/>
      <c r="AS26" s="373"/>
      <c r="AT26" s="373"/>
      <c r="AU26" s="45"/>
      <c r="AV26" s="45"/>
      <c r="AW26" s="45"/>
      <c r="AX26" s="373"/>
      <c r="AY26" s="373"/>
      <c r="AZ26" s="373"/>
      <c r="BA26" s="373"/>
      <c r="BB26" s="45"/>
      <c r="BC26" s="45"/>
      <c r="BD26" s="45"/>
      <c r="BE26" s="373"/>
      <c r="BF26" s="373"/>
      <c r="BG26" s="373"/>
      <c r="BH26" s="373"/>
      <c r="BI26" s="45"/>
      <c r="BJ26" s="45"/>
      <c r="BK26" s="45"/>
      <c r="BL26" s="373"/>
      <c r="BM26" s="373"/>
      <c r="BN26" s="373"/>
      <c r="BO26" s="373"/>
      <c r="BP26" s="45"/>
      <c r="BQ26" s="45"/>
      <c r="BR26" s="45"/>
      <c r="BS26" s="373"/>
      <c r="BT26" s="373"/>
      <c r="BU26" s="373"/>
      <c r="BV26" s="373"/>
      <c r="BW26" s="45"/>
      <c r="BX26" s="45"/>
      <c r="BY26" s="45"/>
      <c r="BZ26" s="373"/>
      <c r="CA26" s="373"/>
      <c r="CB26" s="373"/>
      <c r="CC26" s="373"/>
      <c r="CD26" s="45"/>
      <c r="CE26" s="45"/>
      <c r="CF26" s="45"/>
      <c r="CG26" s="373"/>
      <c r="CH26" s="373"/>
      <c r="CI26" s="373"/>
      <c r="CJ26" s="373"/>
      <c r="CK26" s="45"/>
      <c r="CL26" s="45"/>
      <c r="CM26" s="45"/>
      <c r="CN26" s="373"/>
      <c r="CO26" s="373"/>
      <c r="CP26" s="373"/>
      <c r="CQ26" s="373"/>
      <c r="CR26" s="45"/>
      <c r="CS26" s="45"/>
      <c r="CT26" s="45"/>
      <c r="CU26" s="373"/>
      <c r="CV26" s="373"/>
      <c r="CW26" s="373"/>
      <c r="CX26" s="373"/>
      <c r="CY26" s="45"/>
      <c r="CZ26" s="45"/>
      <c r="DA26" s="45"/>
      <c r="DB26" s="373"/>
      <c r="DC26" s="373"/>
      <c r="DD26" s="373"/>
      <c r="DE26" s="373"/>
      <c r="DF26" s="45"/>
      <c r="DG26" s="45"/>
      <c r="DH26" s="45"/>
      <c r="DI26" s="373"/>
      <c r="DJ26" s="373"/>
      <c r="DK26" s="373"/>
      <c r="DL26" s="373"/>
      <c r="DM26" s="45"/>
      <c r="DN26" s="45"/>
      <c r="DO26" s="45"/>
      <c r="DP26" s="373"/>
      <c r="DQ26" s="373"/>
      <c r="DR26" s="373"/>
      <c r="DS26" s="373"/>
      <c r="DT26" s="45"/>
      <c r="DU26" s="45"/>
      <c r="DV26" s="45"/>
      <c r="DW26" s="373"/>
      <c r="DX26" s="373"/>
      <c r="DY26" s="373"/>
      <c r="DZ26" s="373"/>
      <c r="EA26" s="45"/>
      <c r="EB26" s="45"/>
      <c r="EC26" s="45"/>
      <c r="ED26" s="373"/>
      <c r="EE26" s="373"/>
      <c r="EF26" s="373"/>
      <c r="EG26" s="373"/>
      <c r="EH26" s="45"/>
      <c r="EI26" s="45"/>
      <c r="EJ26" s="45"/>
      <c r="EK26" s="373"/>
      <c r="EL26" s="373"/>
      <c r="EM26" s="373"/>
      <c r="EN26" s="373"/>
      <c r="EO26" s="45"/>
      <c r="EP26" s="45"/>
      <c r="EQ26" s="45"/>
      <c r="ER26" s="373"/>
      <c r="ES26" s="373"/>
      <c r="ET26" s="373"/>
      <c r="EU26" s="373"/>
      <c r="EV26" s="45"/>
      <c r="EW26" s="45"/>
      <c r="EX26" s="45"/>
      <c r="EY26" s="373"/>
      <c r="EZ26" s="373"/>
      <c r="FA26" s="373"/>
      <c r="FB26" s="373"/>
      <c r="FC26" s="45"/>
      <c r="FD26" s="45"/>
      <c r="FE26" s="45"/>
      <c r="FF26" s="373"/>
      <c r="FG26" s="373"/>
      <c r="FH26" s="373"/>
      <c r="FI26" s="373"/>
      <c r="FJ26" s="45"/>
      <c r="FK26" s="45"/>
      <c r="FL26" s="45"/>
      <c r="FM26" s="373"/>
      <c r="FN26" s="373"/>
      <c r="FO26" s="373"/>
      <c r="FP26" s="373"/>
      <c r="FQ26" s="45"/>
      <c r="FR26" s="45"/>
      <c r="FS26" s="45"/>
      <c r="FT26" s="373"/>
      <c r="FU26" s="373"/>
      <c r="FV26" s="373"/>
      <c r="FW26" s="373"/>
      <c r="FX26" s="45"/>
      <c r="FY26" s="45"/>
      <c r="FZ26" s="45"/>
      <c r="GA26" s="373"/>
      <c r="GB26" s="373"/>
      <c r="GC26" s="373"/>
      <c r="GD26" s="373"/>
      <c r="GE26" s="45"/>
      <c r="GF26" s="45"/>
      <c r="GG26" s="45"/>
      <c r="GH26" s="373"/>
      <c r="GI26" s="373"/>
      <c r="GJ26" s="373"/>
      <c r="GK26" s="373"/>
      <c r="GL26" s="45"/>
      <c r="GM26" s="45"/>
      <c r="GN26" s="45"/>
      <c r="GO26" s="373"/>
      <c r="GP26" s="373"/>
      <c r="GQ26" s="373"/>
      <c r="GR26" s="373"/>
      <c r="GS26" s="45"/>
      <c r="GT26" s="45"/>
      <c r="GU26" s="45"/>
      <c r="GV26" s="373"/>
      <c r="GW26" s="373"/>
      <c r="GX26" s="373"/>
      <c r="GY26" s="373"/>
      <c r="GZ26" s="45"/>
      <c r="HA26" s="45"/>
      <c r="HB26" s="45"/>
      <c r="HC26" s="373"/>
      <c r="HD26" s="373"/>
      <c r="HE26" s="373"/>
      <c r="HF26" s="373"/>
      <c r="HG26" s="45"/>
      <c r="HH26" s="45"/>
      <c r="HI26" s="45"/>
      <c r="HJ26" s="373"/>
      <c r="HK26" s="373"/>
      <c r="HL26" s="373"/>
      <c r="HM26" s="373"/>
      <c r="HN26" s="45"/>
      <c r="HO26" s="45"/>
      <c r="HP26" s="45"/>
      <c r="HQ26" s="373"/>
      <c r="HR26" s="373"/>
      <c r="HS26" s="373"/>
      <c r="HT26" s="373"/>
      <c r="HU26" s="45"/>
      <c r="HV26" s="45"/>
      <c r="HW26" s="45"/>
      <c r="HX26" s="373"/>
      <c r="HY26" s="373"/>
      <c r="HZ26" s="373"/>
      <c r="IA26" s="373"/>
      <c r="IB26" s="45"/>
      <c r="IC26" s="45"/>
      <c r="ID26" s="45"/>
      <c r="IE26" s="373"/>
      <c r="IF26" s="373"/>
      <c r="IG26" s="373"/>
      <c r="IH26" s="373"/>
      <c r="II26" s="45"/>
      <c r="IJ26" s="45"/>
      <c r="IK26" s="45"/>
      <c r="IL26" s="373"/>
      <c r="IM26" s="373"/>
      <c r="IN26" s="373"/>
      <c r="IO26" s="373"/>
      <c r="IP26" s="45"/>
      <c r="IQ26" s="45"/>
      <c r="IR26" s="45"/>
      <c r="IS26" s="373"/>
      <c r="IT26" s="373"/>
      <c r="IU26" s="373"/>
      <c r="IV26" s="373"/>
    </row>
    <row r="27" spans="1:256" s="44" customFormat="1" ht="15" customHeight="1">
      <c r="A27" s="373"/>
      <c r="B27" s="373"/>
      <c r="C27" s="373"/>
      <c r="D27" s="373"/>
      <c r="E27" s="9">
        <v>0</v>
      </c>
      <c r="F27" s="9">
        <v>0</v>
      </c>
      <c r="G27" s="9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45"/>
      <c r="AO27" s="45"/>
      <c r="AP27" s="45"/>
      <c r="AQ27" s="373"/>
      <c r="AR27" s="373"/>
      <c r="AS27" s="373"/>
      <c r="AT27" s="373"/>
      <c r="AU27" s="45"/>
      <c r="AV27" s="45"/>
      <c r="AW27" s="45"/>
      <c r="AX27" s="373"/>
      <c r="AY27" s="373"/>
      <c r="AZ27" s="373"/>
      <c r="BA27" s="373"/>
      <c r="BB27" s="45"/>
      <c r="BC27" s="45"/>
      <c r="BD27" s="45"/>
      <c r="BE27" s="373"/>
      <c r="BF27" s="373"/>
      <c r="BG27" s="373"/>
      <c r="BH27" s="373"/>
      <c r="BI27" s="45"/>
      <c r="BJ27" s="45"/>
      <c r="BK27" s="45"/>
      <c r="BL27" s="373"/>
      <c r="BM27" s="373"/>
      <c r="BN27" s="373"/>
      <c r="BO27" s="373"/>
      <c r="BP27" s="45"/>
      <c r="BQ27" s="45"/>
      <c r="BR27" s="45"/>
      <c r="BS27" s="373"/>
      <c r="BT27" s="373"/>
      <c r="BU27" s="373"/>
      <c r="BV27" s="373"/>
      <c r="BW27" s="45"/>
      <c r="BX27" s="45"/>
      <c r="BY27" s="45"/>
      <c r="BZ27" s="373"/>
      <c r="CA27" s="373"/>
      <c r="CB27" s="373"/>
      <c r="CC27" s="373"/>
      <c r="CD27" s="45"/>
      <c r="CE27" s="45"/>
      <c r="CF27" s="45"/>
      <c r="CG27" s="373"/>
      <c r="CH27" s="373"/>
      <c r="CI27" s="373"/>
      <c r="CJ27" s="373"/>
      <c r="CK27" s="45"/>
      <c r="CL27" s="45"/>
      <c r="CM27" s="45"/>
      <c r="CN27" s="373"/>
      <c r="CO27" s="373"/>
      <c r="CP27" s="373"/>
      <c r="CQ27" s="373"/>
      <c r="CR27" s="45"/>
      <c r="CS27" s="45"/>
      <c r="CT27" s="45"/>
      <c r="CU27" s="373"/>
      <c r="CV27" s="373"/>
      <c r="CW27" s="373"/>
      <c r="CX27" s="373"/>
      <c r="CY27" s="45"/>
      <c r="CZ27" s="45"/>
      <c r="DA27" s="45"/>
      <c r="DB27" s="373"/>
      <c r="DC27" s="373"/>
      <c r="DD27" s="373"/>
      <c r="DE27" s="373"/>
      <c r="DF27" s="45"/>
      <c r="DG27" s="45"/>
      <c r="DH27" s="45"/>
      <c r="DI27" s="373"/>
      <c r="DJ27" s="373"/>
      <c r="DK27" s="373"/>
      <c r="DL27" s="373"/>
      <c r="DM27" s="45"/>
      <c r="DN27" s="45"/>
      <c r="DO27" s="45"/>
      <c r="DP27" s="373"/>
      <c r="DQ27" s="373"/>
      <c r="DR27" s="373"/>
      <c r="DS27" s="373"/>
      <c r="DT27" s="45"/>
      <c r="DU27" s="45"/>
      <c r="DV27" s="45"/>
      <c r="DW27" s="373"/>
      <c r="DX27" s="373"/>
      <c r="DY27" s="373"/>
      <c r="DZ27" s="373"/>
      <c r="EA27" s="45"/>
      <c r="EB27" s="45"/>
      <c r="EC27" s="45"/>
      <c r="ED27" s="373"/>
      <c r="EE27" s="373"/>
      <c r="EF27" s="373"/>
      <c r="EG27" s="373"/>
      <c r="EH27" s="45"/>
      <c r="EI27" s="45"/>
      <c r="EJ27" s="45"/>
      <c r="EK27" s="373"/>
      <c r="EL27" s="373"/>
      <c r="EM27" s="373"/>
      <c r="EN27" s="373"/>
      <c r="EO27" s="45"/>
      <c r="EP27" s="45"/>
      <c r="EQ27" s="45"/>
      <c r="ER27" s="373"/>
      <c r="ES27" s="373"/>
      <c r="ET27" s="373"/>
      <c r="EU27" s="373"/>
      <c r="EV27" s="45"/>
      <c r="EW27" s="45"/>
      <c r="EX27" s="45"/>
      <c r="EY27" s="373"/>
      <c r="EZ27" s="373"/>
      <c r="FA27" s="373"/>
      <c r="FB27" s="373"/>
      <c r="FC27" s="45"/>
      <c r="FD27" s="45"/>
      <c r="FE27" s="45"/>
      <c r="FF27" s="373"/>
      <c r="FG27" s="373"/>
      <c r="FH27" s="373"/>
      <c r="FI27" s="373"/>
      <c r="FJ27" s="45"/>
      <c r="FK27" s="45"/>
      <c r="FL27" s="45"/>
      <c r="FM27" s="373"/>
      <c r="FN27" s="373"/>
      <c r="FO27" s="373"/>
      <c r="FP27" s="373"/>
      <c r="FQ27" s="45"/>
      <c r="FR27" s="45"/>
      <c r="FS27" s="45"/>
      <c r="FT27" s="373"/>
      <c r="FU27" s="373"/>
      <c r="FV27" s="373"/>
      <c r="FW27" s="373"/>
      <c r="FX27" s="45"/>
      <c r="FY27" s="45"/>
      <c r="FZ27" s="45"/>
      <c r="GA27" s="373"/>
      <c r="GB27" s="373"/>
      <c r="GC27" s="373"/>
      <c r="GD27" s="373"/>
      <c r="GE27" s="45"/>
      <c r="GF27" s="45"/>
      <c r="GG27" s="45"/>
      <c r="GH27" s="373"/>
      <c r="GI27" s="373"/>
      <c r="GJ27" s="373"/>
      <c r="GK27" s="373"/>
      <c r="GL27" s="45"/>
      <c r="GM27" s="45"/>
      <c r="GN27" s="45"/>
      <c r="GO27" s="373"/>
      <c r="GP27" s="373"/>
      <c r="GQ27" s="373"/>
      <c r="GR27" s="373"/>
      <c r="GS27" s="45"/>
      <c r="GT27" s="45"/>
      <c r="GU27" s="45"/>
      <c r="GV27" s="373"/>
      <c r="GW27" s="373"/>
      <c r="GX27" s="373"/>
      <c r="GY27" s="373"/>
      <c r="GZ27" s="45"/>
      <c r="HA27" s="45"/>
      <c r="HB27" s="45"/>
      <c r="HC27" s="373"/>
      <c r="HD27" s="373"/>
      <c r="HE27" s="373"/>
      <c r="HF27" s="373"/>
      <c r="HG27" s="45"/>
      <c r="HH27" s="45"/>
      <c r="HI27" s="45"/>
      <c r="HJ27" s="373"/>
      <c r="HK27" s="373"/>
      <c r="HL27" s="373"/>
      <c r="HM27" s="373"/>
      <c r="HN27" s="45"/>
      <c r="HO27" s="45"/>
      <c r="HP27" s="45"/>
      <c r="HQ27" s="373"/>
      <c r="HR27" s="373"/>
      <c r="HS27" s="373"/>
      <c r="HT27" s="373"/>
      <c r="HU27" s="45"/>
      <c r="HV27" s="45"/>
      <c r="HW27" s="45"/>
      <c r="HX27" s="373"/>
      <c r="HY27" s="373"/>
      <c r="HZ27" s="373"/>
      <c r="IA27" s="373"/>
      <c r="IB27" s="45"/>
      <c r="IC27" s="45"/>
      <c r="ID27" s="45"/>
      <c r="IE27" s="373"/>
      <c r="IF27" s="373"/>
      <c r="IG27" s="373"/>
      <c r="IH27" s="373"/>
      <c r="II27" s="45"/>
      <c r="IJ27" s="45"/>
      <c r="IK27" s="45"/>
      <c r="IL27" s="373"/>
      <c r="IM27" s="373"/>
      <c r="IN27" s="373"/>
      <c r="IO27" s="373"/>
      <c r="IP27" s="45"/>
      <c r="IQ27" s="45"/>
      <c r="IR27" s="45"/>
      <c r="IS27" s="373"/>
      <c r="IT27" s="373"/>
      <c r="IU27" s="373"/>
      <c r="IV27" s="373"/>
    </row>
    <row r="28" spans="1:256" s="44" customFormat="1" ht="15" customHeight="1">
      <c r="A28" s="373"/>
      <c r="B28" s="373"/>
      <c r="C28" s="373"/>
      <c r="D28" s="373"/>
      <c r="E28" s="9">
        <v>0</v>
      </c>
      <c r="F28" s="9">
        <v>0</v>
      </c>
      <c r="G28" s="9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45"/>
      <c r="AO28" s="45"/>
      <c r="AP28" s="45"/>
      <c r="AQ28" s="373"/>
      <c r="AR28" s="373"/>
      <c r="AS28" s="373"/>
      <c r="AT28" s="373"/>
      <c r="AU28" s="45"/>
      <c r="AV28" s="45"/>
      <c r="AW28" s="45"/>
      <c r="AX28" s="373"/>
      <c r="AY28" s="373"/>
      <c r="AZ28" s="373"/>
      <c r="BA28" s="373"/>
      <c r="BB28" s="45"/>
      <c r="BC28" s="45"/>
      <c r="BD28" s="45"/>
      <c r="BE28" s="373"/>
      <c r="BF28" s="373"/>
      <c r="BG28" s="373"/>
      <c r="BH28" s="373"/>
      <c r="BI28" s="45"/>
      <c r="BJ28" s="45"/>
      <c r="BK28" s="45"/>
      <c r="BL28" s="373"/>
      <c r="BM28" s="373"/>
      <c r="BN28" s="373"/>
      <c r="BO28" s="373"/>
      <c r="BP28" s="45"/>
      <c r="BQ28" s="45"/>
      <c r="BR28" s="45"/>
      <c r="BS28" s="373"/>
      <c r="BT28" s="373"/>
      <c r="BU28" s="373"/>
      <c r="BV28" s="373"/>
      <c r="BW28" s="45"/>
      <c r="BX28" s="45"/>
      <c r="BY28" s="45"/>
      <c r="BZ28" s="373"/>
      <c r="CA28" s="373"/>
      <c r="CB28" s="373"/>
      <c r="CC28" s="373"/>
      <c r="CD28" s="45"/>
      <c r="CE28" s="45"/>
      <c r="CF28" s="45"/>
      <c r="CG28" s="373"/>
      <c r="CH28" s="373"/>
      <c r="CI28" s="373"/>
      <c r="CJ28" s="373"/>
      <c r="CK28" s="45"/>
      <c r="CL28" s="45"/>
      <c r="CM28" s="45"/>
      <c r="CN28" s="373"/>
      <c r="CO28" s="373"/>
      <c r="CP28" s="373"/>
      <c r="CQ28" s="373"/>
      <c r="CR28" s="45"/>
      <c r="CS28" s="45"/>
      <c r="CT28" s="45"/>
      <c r="CU28" s="373"/>
      <c r="CV28" s="373"/>
      <c r="CW28" s="373"/>
      <c r="CX28" s="373"/>
      <c r="CY28" s="45"/>
      <c r="CZ28" s="45"/>
      <c r="DA28" s="45"/>
      <c r="DB28" s="373"/>
      <c r="DC28" s="373"/>
      <c r="DD28" s="373"/>
      <c r="DE28" s="373"/>
      <c r="DF28" s="45"/>
      <c r="DG28" s="45"/>
      <c r="DH28" s="45"/>
      <c r="DI28" s="373"/>
      <c r="DJ28" s="373"/>
      <c r="DK28" s="373"/>
      <c r="DL28" s="373"/>
      <c r="DM28" s="45"/>
      <c r="DN28" s="45"/>
      <c r="DO28" s="45"/>
      <c r="DP28" s="373"/>
      <c r="DQ28" s="373"/>
      <c r="DR28" s="373"/>
      <c r="DS28" s="373"/>
      <c r="DT28" s="45"/>
      <c r="DU28" s="45"/>
      <c r="DV28" s="45"/>
      <c r="DW28" s="373"/>
      <c r="DX28" s="373"/>
      <c r="DY28" s="373"/>
      <c r="DZ28" s="373"/>
      <c r="EA28" s="45"/>
      <c r="EB28" s="45"/>
      <c r="EC28" s="45"/>
      <c r="ED28" s="373"/>
      <c r="EE28" s="373"/>
      <c r="EF28" s="373"/>
      <c r="EG28" s="373"/>
      <c r="EH28" s="45"/>
      <c r="EI28" s="45"/>
      <c r="EJ28" s="45"/>
      <c r="EK28" s="373"/>
      <c r="EL28" s="373"/>
      <c r="EM28" s="373"/>
      <c r="EN28" s="373"/>
      <c r="EO28" s="45"/>
      <c r="EP28" s="45"/>
      <c r="EQ28" s="45"/>
      <c r="ER28" s="373"/>
      <c r="ES28" s="373"/>
      <c r="ET28" s="373"/>
      <c r="EU28" s="373"/>
      <c r="EV28" s="45"/>
      <c r="EW28" s="45"/>
      <c r="EX28" s="45"/>
      <c r="EY28" s="373"/>
      <c r="EZ28" s="373"/>
      <c r="FA28" s="373"/>
      <c r="FB28" s="373"/>
      <c r="FC28" s="45"/>
      <c r="FD28" s="45"/>
      <c r="FE28" s="45"/>
      <c r="FF28" s="373"/>
      <c r="FG28" s="373"/>
      <c r="FH28" s="373"/>
      <c r="FI28" s="373"/>
      <c r="FJ28" s="45"/>
      <c r="FK28" s="45"/>
      <c r="FL28" s="45"/>
      <c r="FM28" s="373"/>
      <c r="FN28" s="373"/>
      <c r="FO28" s="373"/>
      <c r="FP28" s="373"/>
      <c r="FQ28" s="45"/>
      <c r="FR28" s="45"/>
      <c r="FS28" s="45"/>
      <c r="FT28" s="373"/>
      <c r="FU28" s="373"/>
      <c r="FV28" s="373"/>
      <c r="FW28" s="373"/>
      <c r="FX28" s="45"/>
      <c r="FY28" s="45"/>
      <c r="FZ28" s="45"/>
      <c r="GA28" s="373"/>
      <c r="GB28" s="373"/>
      <c r="GC28" s="373"/>
      <c r="GD28" s="373"/>
      <c r="GE28" s="45"/>
      <c r="GF28" s="45"/>
      <c r="GG28" s="45"/>
      <c r="GH28" s="373"/>
      <c r="GI28" s="373"/>
      <c r="GJ28" s="373"/>
      <c r="GK28" s="373"/>
      <c r="GL28" s="45"/>
      <c r="GM28" s="45"/>
      <c r="GN28" s="45"/>
      <c r="GO28" s="373"/>
      <c r="GP28" s="373"/>
      <c r="GQ28" s="373"/>
      <c r="GR28" s="373"/>
      <c r="GS28" s="45"/>
      <c r="GT28" s="45"/>
      <c r="GU28" s="45"/>
      <c r="GV28" s="373"/>
      <c r="GW28" s="373"/>
      <c r="GX28" s="373"/>
      <c r="GY28" s="373"/>
      <c r="GZ28" s="45"/>
      <c r="HA28" s="45"/>
      <c r="HB28" s="45"/>
      <c r="HC28" s="373"/>
      <c r="HD28" s="373"/>
      <c r="HE28" s="373"/>
      <c r="HF28" s="373"/>
      <c r="HG28" s="45"/>
      <c r="HH28" s="45"/>
      <c r="HI28" s="45"/>
      <c r="HJ28" s="373"/>
      <c r="HK28" s="373"/>
      <c r="HL28" s="373"/>
      <c r="HM28" s="373"/>
      <c r="HN28" s="45"/>
      <c r="HO28" s="45"/>
      <c r="HP28" s="45"/>
      <c r="HQ28" s="373"/>
      <c r="HR28" s="373"/>
      <c r="HS28" s="373"/>
      <c r="HT28" s="373"/>
      <c r="HU28" s="45"/>
      <c r="HV28" s="45"/>
      <c r="HW28" s="45"/>
      <c r="HX28" s="373"/>
      <c r="HY28" s="373"/>
      <c r="HZ28" s="373"/>
      <c r="IA28" s="373"/>
      <c r="IB28" s="45"/>
      <c r="IC28" s="45"/>
      <c r="ID28" s="45"/>
      <c r="IE28" s="373"/>
      <c r="IF28" s="373"/>
      <c r="IG28" s="373"/>
      <c r="IH28" s="373"/>
      <c r="II28" s="45"/>
      <c r="IJ28" s="45"/>
      <c r="IK28" s="45"/>
      <c r="IL28" s="373"/>
      <c r="IM28" s="373"/>
      <c r="IN28" s="373"/>
      <c r="IO28" s="373"/>
      <c r="IP28" s="45"/>
      <c r="IQ28" s="45"/>
      <c r="IR28" s="45"/>
      <c r="IS28" s="373"/>
      <c r="IT28" s="373"/>
      <c r="IU28" s="373"/>
      <c r="IV28" s="373"/>
    </row>
    <row r="29" spans="1:256" s="44" customFormat="1" ht="15" customHeight="1">
      <c r="A29" s="373"/>
      <c r="B29" s="373"/>
      <c r="C29" s="373"/>
      <c r="D29" s="373"/>
      <c r="E29" s="9">
        <v>0</v>
      </c>
      <c r="F29" s="9">
        <v>0</v>
      </c>
      <c r="G29" s="9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45"/>
      <c r="AO29" s="45"/>
      <c r="AP29" s="45"/>
      <c r="AQ29" s="373"/>
      <c r="AR29" s="373"/>
      <c r="AS29" s="373"/>
      <c r="AT29" s="373"/>
      <c r="AU29" s="45"/>
      <c r="AV29" s="45"/>
      <c r="AW29" s="45"/>
      <c r="AX29" s="373"/>
      <c r="AY29" s="373"/>
      <c r="AZ29" s="373"/>
      <c r="BA29" s="373"/>
      <c r="BB29" s="45"/>
      <c r="BC29" s="45"/>
      <c r="BD29" s="45"/>
      <c r="BE29" s="373"/>
      <c r="BF29" s="373"/>
      <c r="BG29" s="373"/>
      <c r="BH29" s="373"/>
      <c r="BI29" s="45"/>
      <c r="BJ29" s="45"/>
      <c r="BK29" s="45"/>
      <c r="BL29" s="373"/>
      <c r="BM29" s="373"/>
      <c r="BN29" s="373"/>
      <c r="BO29" s="373"/>
      <c r="BP29" s="45"/>
      <c r="BQ29" s="45"/>
      <c r="BR29" s="45"/>
      <c r="BS29" s="373"/>
      <c r="BT29" s="373"/>
      <c r="BU29" s="373"/>
      <c r="BV29" s="373"/>
      <c r="BW29" s="45"/>
      <c r="BX29" s="45"/>
      <c r="BY29" s="45"/>
      <c r="BZ29" s="373"/>
      <c r="CA29" s="373"/>
      <c r="CB29" s="373"/>
      <c r="CC29" s="373"/>
      <c r="CD29" s="45"/>
      <c r="CE29" s="45"/>
      <c r="CF29" s="45"/>
      <c r="CG29" s="373"/>
      <c r="CH29" s="373"/>
      <c r="CI29" s="373"/>
      <c r="CJ29" s="373"/>
      <c r="CK29" s="45"/>
      <c r="CL29" s="45"/>
      <c r="CM29" s="45"/>
      <c r="CN29" s="373"/>
      <c r="CO29" s="373"/>
      <c r="CP29" s="373"/>
      <c r="CQ29" s="373"/>
      <c r="CR29" s="45"/>
      <c r="CS29" s="45"/>
      <c r="CT29" s="45"/>
      <c r="CU29" s="373"/>
      <c r="CV29" s="373"/>
      <c r="CW29" s="373"/>
      <c r="CX29" s="373"/>
      <c r="CY29" s="45"/>
      <c r="CZ29" s="45"/>
      <c r="DA29" s="45"/>
      <c r="DB29" s="373"/>
      <c r="DC29" s="373"/>
      <c r="DD29" s="373"/>
      <c r="DE29" s="373"/>
      <c r="DF29" s="45"/>
      <c r="DG29" s="45"/>
      <c r="DH29" s="45"/>
      <c r="DI29" s="373"/>
      <c r="DJ29" s="373"/>
      <c r="DK29" s="373"/>
      <c r="DL29" s="373"/>
      <c r="DM29" s="45"/>
      <c r="DN29" s="45"/>
      <c r="DO29" s="45"/>
      <c r="DP29" s="373"/>
      <c r="DQ29" s="373"/>
      <c r="DR29" s="373"/>
      <c r="DS29" s="373"/>
      <c r="DT29" s="45"/>
      <c r="DU29" s="45"/>
      <c r="DV29" s="45"/>
      <c r="DW29" s="373"/>
      <c r="DX29" s="373"/>
      <c r="DY29" s="373"/>
      <c r="DZ29" s="373"/>
      <c r="EA29" s="45"/>
      <c r="EB29" s="45"/>
      <c r="EC29" s="45"/>
      <c r="ED29" s="373"/>
      <c r="EE29" s="373"/>
      <c r="EF29" s="373"/>
      <c r="EG29" s="373"/>
      <c r="EH29" s="45"/>
      <c r="EI29" s="45"/>
      <c r="EJ29" s="45"/>
      <c r="EK29" s="373"/>
      <c r="EL29" s="373"/>
      <c r="EM29" s="373"/>
      <c r="EN29" s="373"/>
      <c r="EO29" s="45"/>
      <c r="EP29" s="45"/>
      <c r="EQ29" s="45"/>
      <c r="ER29" s="373"/>
      <c r="ES29" s="373"/>
      <c r="ET29" s="373"/>
      <c r="EU29" s="373"/>
      <c r="EV29" s="45"/>
      <c r="EW29" s="45"/>
      <c r="EX29" s="45"/>
      <c r="EY29" s="373"/>
      <c r="EZ29" s="373"/>
      <c r="FA29" s="373"/>
      <c r="FB29" s="373"/>
      <c r="FC29" s="45"/>
      <c r="FD29" s="45"/>
      <c r="FE29" s="45"/>
      <c r="FF29" s="373"/>
      <c r="FG29" s="373"/>
      <c r="FH29" s="373"/>
      <c r="FI29" s="373"/>
      <c r="FJ29" s="45"/>
      <c r="FK29" s="45"/>
      <c r="FL29" s="45"/>
      <c r="FM29" s="373"/>
      <c r="FN29" s="373"/>
      <c r="FO29" s="373"/>
      <c r="FP29" s="373"/>
      <c r="FQ29" s="45"/>
      <c r="FR29" s="45"/>
      <c r="FS29" s="45"/>
      <c r="FT29" s="373"/>
      <c r="FU29" s="373"/>
      <c r="FV29" s="373"/>
      <c r="FW29" s="373"/>
      <c r="FX29" s="45"/>
      <c r="FY29" s="45"/>
      <c r="FZ29" s="45"/>
      <c r="GA29" s="373"/>
      <c r="GB29" s="373"/>
      <c r="GC29" s="373"/>
      <c r="GD29" s="373"/>
      <c r="GE29" s="45"/>
      <c r="GF29" s="45"/>
      <c r="GG29" s="45"/>
      <c r="GH29" s="373"/>
      <c r="GI29" s="373"/>
      <c r="GJ29" s="373"/>
      <c r="GK29" s="373"/>
      <c r="GL29" s="45"/>
      <c r="GM29" s="45"/>
      <c r="GN29" s="45"/>
      <c r="GO29" s="373"/>
      <c r="GP29" s="373"/>
      <c r="GQ29" s="373"/>
      <c r="GR29" s="373"/>
      <c r="GS29" s="45"/>
      <c r="GT29" s="45"/>
      <c r="GU29" s="45"/>
      <c r="GV29" s="373"/>
      <c r="GW29" s="373"/>
      <c r="GX29" s="373"/>
      <c r="GY29" s="373"/>
      <c r="GZ29" s="45"/>
      <c r="HA29" s="45"/>
      <c r="HB29" s="45"/>
      <c r="HC29" s="373"/>
      <c r="HD29" s="373"/>
      <c r="HE29" s="373"/>
      <c r="HF29" s="373"/>
      <c r="HG29" s="45"/>
      <c r="HH29" s="45"/>
      <c r="HI29" s="45"/>
      <c r="HJ29" s="373"/>
      <c r="HK29" s="373"/>
      <c r="HL29" s="373"/>
      <c r="HM29" s="373"/>
      <c r="HN29" s="45"/>
      <c r="HO29" s="45"/>
      <c r="HP29" s="45"/>
      <c r="HQ29" s="373"/>
      <c r="HR29" s="373"/>
      <c r="HS29" s="373"/>
      <c r="HT29" s="373"/>
      <c r="HU29" s="45"/>
      <c r="HV29" s="45"/>
      <c r="HW29" s="45"/>
      <c r="HX29" s="373"/>
      <c r="HY29" s="373"/>
      <c r="HZ29" s="373"/>
      <c r="IA29" s="373"/>
      <c r="IB29" s="45"/>
      <c r="IC29" s="45"/>
      <c r="ID29" s="45"/>
      <c r="IE29" s="373"/>
      <c r="IF29" s="373"/>
      <c r="IG29" s="373"/>
      <c r="IH29" s="373"/>
      <c r="II29" s="45"/>
      <c r="IJ29" s="45"/>
      <c r="IK29" s="45"/>
      <c r="IL29" s="373"/>
      <c r="IM29" s="373"/>
      <c r="IN29" s="373"/>
      <c r="IO29" s="373"/>
      <c r="IP29" s="45"/>
      <c r="IQ29" s="45"/>
      <c r="IR29" s="45"/>
      <c r="IS29" s="373"/>
      <c r="IT29" s="373"/>
      <c r="IU29" s="373"/>
      <c r="IV29" s="373"/>
    </row>
    <row r="30" spans="1:256" s="44" customFormat="1" ht="15" customHeight="1">
      <c r="A30" s="373"/>
      <c r="B30" s="373"/>
      <c r="C30" s="373"/>
      <c r="D30" s="373"/>
      <c r="E30" s="9">
        <v>0</v>
      </c>
      <c r="F30" s="9">
        <v>0</v>
      </c>
      <c r="G30" s="9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5"/>
      <c r="T30" s="45"/>
      <c r="U30" s="45"/>
      <c r="V30" s="373"/>
      <c r="W30" s="373"/>
      <c r="X30" s="373"/>
      <c r="Y30" s="373"/>
      <c r="Z30" s="45"/>
      <c r="AA30" s="45"/>
      <c r="AB30" s="45"/>
      <c r="AC30" s="373"/>
      <c r="AD30" s="373"/>
      <c r="AE30" s="373"/>
      <c r="AF30" s="373"/>
      <c r="AG30" s="45"/>
      <c r="AH30" s="45"/>
      <c r="AI30" s="45"/>
      <c r="AJ30" s="373"/>
      <c r="AK30" s="373"/>
      <c r="AL30" s="373"/>
      <c r="AM30" s="373"/>
      <c r="AN30" s="45"/>
      <c r="AO30" s="45"/>
      <c r="AP30" s="45"/>
      <c r="AQ30" s="373"/>
      <c r="AR30" s="373"/>
      <c r="AS30" s="373"/>
      <c r="AT30" s="373"/>
      <c r="AU30" s="45"/>
      <c r="AV30" s="45"/>
      <c r="AW30" s="45"/>
      <c r="AX30" s="373"/>
      <c r="AY30" s="373"/>
      <c r="AZ30" s="373"/>
      <c r="BA30" s="373"/>
      <c r="BB30" s="45"/>
      <c r="BC30" s="45"/>
      <c r="BD30" s="45"/>
      <c r="BE30" s="373"/>
      <c r="BF30" s="373"/>
      <c r="BG30" s="373"/>
      <c r="BH30" s="373"/>
      <c r="BI30" s="45"/>
      <c r="BJ30" s="45"/>
      <c r="BK30" s="45"/>
      <c r="BL30" s="373"/>
      <c r="BM30" s="373"/>
      <c r="BN30" s="373"/>
      <c r="BO30" s="373"/>
      <c r="BP30" s="45"/>
      <c r="BQ30" s="45"/>
      <c r="BR30" s="45"/>
      <c r="BS30" s="373"/>
      <c r="BT30" s="373"/>
      <c r="BU30" s="373"/>
      <c r="BV30" s="373"/>
      <c r="BW30" s="45"/>
      <c r="BX30" s="45"/>
      <c r="BY30" s="45"/>
      <c r="BZ30" s="373"/>
      <c r="CA30" s="373"/>
      <c r="CB30" s="373"/>
      <c r="CC30" s="373"/>
      <c r="CD30" s="45"/>
      <c r="CE30" s="45"/>
      <c r="CF30" s="45"/>
      <c r="CG30" s="373"/>
      <c r="CH30" s="373"/>
      <c r="CI30" s="373"/>
      <c r="CJ30" s="373"/>
      <c r="CK30" s="45"/>
      <c r="CL30" s="45"/>
      <c r="CM30" s="45"/>
      <c r="CN30" s="373"/>
      <c r="CO30" s="373"/>
      <c r="CP30" s="373"/>
      <c r="CQ30" s="373"/>
      <c r="CR30" s="45"/>
      <c r="CS30" s="45"/>
      <c r="CT30" s="45"/>
      <c r="CU30" s="373"/>
      <c r="CV30" s="373"/>
      <c r="CW30" s="373"/>
      <c r="CX30" s="373"/>
      <c r="CY30" s="45"/>
      <c r="CZ30" s="45"/>
      <c r="DA30" s="45"/>
      <c r="DB30" s="373"/>
      <c r="DC30" s="373"/>
      <c r="DD30" s="373"/>
      <c r="DE30" s="373"/>
      <c r="DF30" s="45"/>
      <c r="DG30" s="45"/>
      <c r="DH30" s="45"/>
      <c r="DI30" s="373"/>
      <c r="DJ30" s="373"/>
      <c r="DK30" s="373"/>
      <c r="DL30" s="373"/>
      <c r="DM30" s="45"/>
      <c r="DN30" s="45"/>
      <c r="DO30" s="45"/>
      <c r="DP30" s="373"/>
      <c r="DQ30" s="373"/>
      <c r="DR30" s="373"/>
      <c r="DS30" s="373"/>
      <c r="DT30" s="45"/>
      <c r="DU30" s="45"/>
      <c r="DV30" s="45"/>
      <c r="DW30" s="373"/>
      <c r="DX30" s="373"/>
      <c r="DY30" s="373"/>
      <c r="DZ30" s="373"/>
      <c r="EA30" s="45"/>
      <c r="EB30" s="45"/>
      <c r="EC30" s="45"/>
      <c r="ED30" s="373"/>
      <c r="EE30" s="373"/>
      <c r="EF30" s="373"/>
      <c r="EG30" s="373"/>
      <c r="EH30" s="45"/>
      <c r="EI30" s="45"/>
      <c r="EJ30" s="45"/>
      <c r="EK30" s="373"/>
      <c r="EL30" s="373"/>
      <c r="EM30" s="373"/>
      <c r="EN30" s="373"/>
      <c r="EO30" s="45"/>
      <c r="EP30" s="45"/>
      <c r="EQ30" s="45"/>
      <c r="ER30" s="373"/>
      <c r="ES30" s="373"/>
      <c r="ET30" s="373"/>
      <c r="EU30" s="373"/>
      <c r="EV30" s="45"/>
      <c r="EW30" s="45"/>
      <c r="EX30" s="45"/>
      <c r="EY30" s="373"/>
      <c r="EZ30" s="373"/>
      <c r="FA30" s="373"/>
      <c r="FB30" s="373"/>
      <c r="FC30" s="45"/>
      <c r="FD30" s="45"/>
      <c r="FE30" s="45"/>
      <c r="FF30" s="373"/>
      <c r="FG30" s="373"/>
      <c r="FH30" s="373"/>
      <c r="FI30" s="373"/>
      <c r="FJ30" s="45"/>
      <c r="FK30" s="45"/>
      <c r="FL30" s="45"/>
      <c r="FM30" s="373"/>
      <c r="FN30" s="373"/>
      <c r="FO30" s="373"/>
      <c r="FP30" s="373"/>
      <c r="FQ30" s="45"/>
      <c r="FR30" s="45"/>
      <c r="FS30" s="45"/>
      <c r="FT30" s="373"/>
      <c r="FU30" s="373"/>
      <c r="FV30" s="373"/>
      <c r="FW30" s="373"/>
      <c r="FX30" s="45"/>
      <c r="FY30" s="45"/>
      <c r="FZ30" s="45"/>
      <c r="GA30" s="373"/>
      <c r="GB30" s="373"/>
      <c r="GC30" s="373"/>
      <c r="GD30" s="373"/>
      <c r="GE30" s="45"/>
      <c r="GF30" s="45"/>
      <c r="GG30" s="45"/>
      <c r="GH30" s="373"/>
      <c r="GI30" s="373"/>
      <c r="GJ30" s="373"/>
      <c r="GK30" s="373"/>
      <c r="GL30" s="45"/>
      <c r="GM30" s="45"/>
      <c r="GN30" s="45"/>
      <c r="GO30" s="373"/>
      <c r="GP30" s="373"/>
      <c r="GQ30" s="373"/>
      <c r="GR30" s="373"/>
      <c r="GS30" s="45"/>
      <c r="GT30" s="45"/>
      <c r="GU30" s="45"/>
      <c r="GV30" s="373"/>
      <c r="GW30" s="373"/>
      <c r="GX30" s="373"/>
      <c r="GY30" s="373"/>
      <c r="GZ30" s="45"/>
      <c r="HA30" s="45"/>
      <c r="HB30" s="45"/>
      <c r="HC30" s="373"/>
      <c r="HD30" s="373"/>
      <c r="HE30" s="373"/>
      <c r="HF30" s="373"/>
      <c r="HG30" s="45"/>
      <c r="HH30" s="45"/>
      <c r="HI30" s="45"/>
      <c r="HJ30" s="373"/>
      <c r="HK30" s="373"/>
      <c r="HL30" s="373"/>
      <c r="HM30" s="373"/>
      <c r="HN30" s="45"/>
      <c r="HO30" s="45"/>
      <c r="HP30" s="45"/>
      <c r="HQ30" s="373"/>
      <c r="HR30" s="373"/>
      <c r="HS30" s="373"/>
      <c r="HT30" s="373"/>
      <c r="HU30" s="45"/>
      <c r="HV30" s="45"/>
      <c r="HW30" s="45"/>
      <c r="HX30" s="373"/>
      <c r="HY30" s="373"/>
      <c r="HZ30" s="373"/>
      <c r="IA30" s="373"/>
      <c r="IB30" s="45"/>
      <c r="IC30" s="45"/>
      <c r="ID30" s="45"/>
      <c r="IE30" s="373"/>
      <c r="IF30" s="373"/>
      <c r="IG30" s="373"/>
      <c r="IH30" s="373"/>
      <c r="II30" s="45"/>
      <c r="IJ30" s="45"/>
      <c r="IK30" s="45"/>
      <c r="IL30" s="373"/>
      <c r="IM30" s="373"/>
      <c r="IN30" s="373"/>
      <c r="IO30" s="373"/>
      <c r="IP30" s="45"/>
      <c r="IQ30" s="45"/>
      <c r="IR30" s="45"/>
      <c r="IS30" s="373"/>
      <c r="IT30" s="373"/>
      <c r="IU30" s="373"/>
      <c r="IV30" s="373"/>
    </row>
    <row r="31" spans="1:7" ht="15" customHeight="1">
      <c r="A31" s="373"/>
      <c r="B31" s="373"/>
      <c r="C31" s="373"/>
      <c r="D31" s="373"/>
      <c r="E31" s="9">
        <v>0</v>
      </c>
      <c r="F31" s="9">
        <v>0</v>
      </c>
      <c r="G31" s="9">
        <v>0</v>
      </c>
    </row>
    <row r="32" spans="1:7" ht="15" customHeight="1">
      <c r="A32" s="373"/>
      <c r="B32" s="373"/>
      <c r="C32" s="373"/>
      <c r="D32" s="373"/>
      <c r="E32" s="9">
        <v>0</v>
      </c>
      <c r="F32" s="9">
        <v>0</v>
      </c>
      <c r="G32" s="9">
        <v>0</v>
      </c>
    </row>
    <row r="33" spans="1:7" ht="15" customHeight="1">
      <c r="A33" s="373"/>
      <c r="B33" s="373"/>
      <c r="C33" s="373"/>
      <c r="D33" s="373"/>
      <c r="E33" s="9">
        <v>0</v>
      </c>
      <c r="F33" s="9">
        <v>0</v>
      </c>
      <c r="G33" s="9">
        <v>0</v>
      </c>
    </row>
    <row r="34" spans="1:7" ht="15" customHeight="1">
      <c r="A34" s="373"/>
      <c r="B34" s="373"/>
      <c r="C34" s="373"/>
      <c r="D34" s="373"/>
      <c r="E34" s="9">
        <v>0</v>
      </c>
      <c r="F34" s="9">
        <v>0</v>
      </c>
      <c r="G34" s="9">
        <v>0</v>
      </c>
    </row>
    <row r="35" spans="1:7" ht="15" customHeight="1">
      <c r="A35" s="373"/>
      <c r="B35" s="373"/>
      <c r="C35" s="373"/>
      <c r="D35" s="373"/>
      <c r="E35" s="9">
        <v>0</v>
      </c>
      <c r="F35" s="9">
        <v>0</v>
      </c>
      <c r="G35" s="9">
        <v>0</v>
      </c>
    </row>
    <row r="36" spans="1:7" ht="15" customHeight="1">
      <c r="A36" s="373"/>
      <c r="B36" s="373"/>
      <c r="C36" s="373"/>
      <c r="D36" s="373"/>
      <c r="E36" s="9">
        <v>0</v>
      </c>
      <c r="F36" s="9">
        <v>0</v>
      </c>
      <c r="G36" s="9">
        <v>0</v>
      </c>
    </row>
    <row r="37" spans="1:7" ht="15" customHeight="1">
      <c r="A37" s="373"/>
      <c r="B37" s="373"/>
      <c r="C37" s="373"/>
      <c r="D37" s="373"/>
      <c r="E37" s="9">
        <v>0</v>
      </c>
      <c r="F37" s="9">
        <v>0</v>
      </c>
      <c r="G37" s="9">
        <v>0</v>
      </c>
    </row>
    <row r="38" spans="1:7" ht="15" customHeight="1">
      <c r="A38" s="373"/>
      <c r="B38" s="373"/>
      <c r="C38" s="373"/>
      <c r="D38" s="373"/>
      <c r="E38" s="9">
        <v>0</v>
      </c>
      <c r="F38" s="9">
        <v>0</v>
      </c>
      <c r="G38" s="9">
        <v>0</v>
      </c>
    </row>
    <row r="39" spans="1:7" ht="15" customHeight="1">
      <c r="A39" s="373"/>
      <c r="B39" s="373"/>
      <c r="C39" s="373"/>
      <c r="D39" s="373"/>
      <c r="E39" s="9">
        <v>0</v>
      </c>
      <c r="F39" s="9">
        <v>0</v>
      </c>
      <c r="G39" s="9">
        <v>0</v>
      </c>
    </row>
    <row r="40" spans="1:7" ht="15" customHeight="1">
      <c r="A40" s="373"/>
      <c r="B40" s="373"/>
      <c r="C40" s="373"/>
      <c r="D40" s="373"/>
      <c r="E40" s="9">
        <v>0</v>
      </c>
      <c r="F40" s="9">
        <v>0</v>
      </c>
      <c r="G40" s="9">
        <v>0</v>
      </c>
    </row>
    <row r="41" spans="1:7" ht="15" customHeight="1">
      <c r="A41" s="373"/>
      <c r="B41" s="373"/>
      <c r="C41" s="373"/>
      <c r="D41" s="373"/>
      <c r="E41" s="9">
        <v>0</v>
      </c>
      <c r="F41" s="9">
        <v>0</v>
      </c>
      <c r="G41" s="9">
        <v>0</v>
      </c>
    </row>
    <row r="42" spans="1:7" ht="15" customHeight="1">
      <c r="A42" s="373"/>
      <c r="B42" s="373"/>
      <c r="C42" s="373"/>
      <c r="D42" s="373"/>
      <c r="E42" s="9">
        <v>0</v>
      </c>
      <c r="F42" s="9">
        <v>0</v>
      </c>
      <c r="G42" s="9">
        <v>0</v>
      </c>
    </row>
    <row r="43" spans="1:7" ht="15" customHeight="1">
      <c r="A43" s="373"/>
      <c r="B43" s="373"/>
      <c r="C43" s="373"/>
      <c r="D43" s="373"/>
      <c r="E43" s="9">
        <v>0</v>
      </c>
      <c r="F43" s="9">
        <v>0</v>
      </c>
      <c r="G43" s="9">
        <v>0</v>
      </c>
    </row>
    <row r="44" spans="1:7" ht="15" customHeight="1">
      <c r="A44" s="373"/>
      <c r="B44" s="373"/>
      <c r="C44" s="373"/>
      <c r="D44" s="373"/>
      <c r="E44" s="9">
        <v>0</v>
      </c>
      <c r="F44" s="9">
        <v>0</v>
      </c>
      <c r="G44" s="9">
        <v>0</v>
      </c>
    </row>
    <row r="45" spans="1:7" ht="15" customHeight="1">
      <c r="A45" s="373"/>
      <c r="B45" s="373"/>
      <c r="C45" s="373"/>
      <c r="D45" s="373"/>
      <c r="E45" s="9">
        <v>0</v>
      </c>
      <c r="F45" s="9">
        <v>0</v>
      </c>
      <c r="G45" s="9">
        <v>0</v>
      </c>
    </row>
    <row r="46" spans="1:7" ht="15" customHeight="1">
      <c r="A46" s="373"/>
      <c r="B46" s="373"/>
      <c r="C46" s="373"/>
      <c r="D46" s="373"/>
      <c r="E46" s="9">
        <v>0</v>
      </c>
      <c r="F46" s="9">
        <v>0</v>
      </c>
      <c r="G46" s="9">
        <v>0</v>
      </c>
    </row>
    <row r="47" spans="1:7" ht="15" customHeight="1">
      <c r="A47" s="358" t="s">
        <v>175</v>
      </c>
      <c r="B47" s="358"/>
      <c r="C47" s="358"/>
      <c r="D47" s="358"/>
      <c r="E47" s="21">
        <f>SUM(E10:E46)</f>
        <v>0</v>
      </c>
      <c r="F47" s="21">
        <f>SUM(F10:F46)</f>
        <v>0</v>
      </c>
      <c r="G47" s="21">
        <f>SUM(G10:G46)</f>
        <v>0</v>
      </c>
    </row>
    <row r="48" spans="1:7" ht="15.75" customHeight="1">
      <c r="A48" s="358" t="s">
        <v>176</v>
      </c>
      <c r="B48" s="358"/>
      <c r="C48" s="358"/>
      <c r="D48" s="358"/>
      <c r="E48" s="21">
        <f>E47/1000</f>
        <v>0</v>
      </c>
      <c r="F48" s="21">
        <f>F47/1000</f>
        <v>0</v>
      </c>
      <c r="G48" s="21">
        <f>G47/1000</f>
        <v>0</v>
      </c>
    </row>
    <row r="49" spans="1:2" ht="12.75" customHeight="1">
      <c r="A49" s="366"/>
      <c r="B49" s="366"/>
    </row>
    <row r="50" spans="1:7" ht="15.75" customHeight="1">
      <c r="A50" s="6" t="s">
        <v>159</v>
      </c>
      <c r="B50" s="2"/>
      <c r="C50" s="16"/>
      <c r="D50" s="16"/>
      <c r="E50" s="2"/>
      <c r="F50" s="338"/>
      <c r="G50" s="338"/>
    </row>
    <row r="51" spans="1:7" ht="15.75" customHeight="1">
      <c r="A51" s="6"/>
      <c r="B51" s="2"/>
      <c r="C51" s="339" t="s">
        <v>177</v>
      </c>
      <c r="D51" s="339"/>
      <c r="E51" s="2"/>
      <c r="F51" s="339" t="s">
        <v>160</v>
      </c>
      <c r="G51" s="339"/>
    </row>
    <row r="52" spans="1:7" ht="15.75" customHeight="1">
      <c r="A52" s="6"/>
      <c r="B52" s="2"/>
      <c r="C52" s="2"/>
      <c r="D52" s="2"/>
      <c r="E52" s="2"/>
      <c r="F52" s="2"/>
      <c r="G52" s="2"/>
    </row>
    <row r="53" spans="1:7" ht="15.75" customHeight="1">
      <c r="A53" s="6" t="s">
        <v>178</v>
      </c>
      <c r="B53" s="2"/>
      <c r="C53" s="16"/>
      <c r="D53" s="16"/>
      <c r="E53" s="2"/>
      <c r="F53" s="338"/>
      <c r="G53" s="338"/>
    </row>
    <row r="54" spans="1:7" ht="15.75" customHeight="1">
      <c r="A54" s="14"/>
      <c r="B54" s="14"/>
      <c r="C54" s="339" t="s">
        <v>177</v>
      </c>
      <c r="D54" s="339"/>
      <c r="E54" s="2"/>
      <c r="F54" s="339" t="s">
        <v>160</v>
      </c>
      <c r="G54" s="339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</sheetData>
  <sheetProtection selectLockedCells="1" selectUnlockedCells="1"/>
  <mergeCells count="368">
    <mergeCell ref="A6:G6"/>
    <mergeCell ref="A8:D9"/>
    <mergeCell ref="E8:E9"/>
    <mergeCell ref="F8:F9"/>
    <mergeCell ref="G8:G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AQ21:AT21"/>
    <mergeCell ref="AX21:BA21"/>
    <mergeCell ref="BE21:BH21"/>
    <mergeCell ref="BL21:BO21"/>
    <mergeCell ref="A18:D18"/>
    <mergeCell ref="A19:D19"/>
    <mergeCell ref="A20:D20"/>
    <mergeCell ref="A21:D21"/>
    <mergeCell ref="CU21:CX21"/>
    <mergeCell ref="DB21:DE21"/>
    <mergeCell ref="DI21:DL21"/>
    <mergeCell ref="DP21:DS21"/>
    <mergeCell ref="BS21:BV21"/>
    <mergeCell ref="BZ21:CC21"/>
    <mergeCell ref="CG21:CJ21"/>
    <mergeCell ref="CN21:CQ21"/>
    <mergeCell ref="EY21:FB21"/>
    <mergeCell ref="FF21:FI21"/>
    <mergeCell ref="FM21:FP21"/>
    <mergeCell ref="FT21:FW21"/>
    <mergeCell ref="DW21:DZ21"/>
    <mergeCell ref="ED21:EG21"/>
    <mergeCell ref="EK21:EN21"/>
    <mergeCell ref="ER21:EU21"/>
    <mergeCell ref="HC21:HF21"/>
    <mergeCell ref="HJ21:HM21"/>
    <mergeCell ref="HQ21:HT21"/>
    <mergeCell ref="HX21:IA21"/>
    <mergeCell ref="GA21:GD21"/>
    <mergeCell ref="GH21:GK21"/>
    <mergeCell ref="GO21:GR21"/>
    <mergeCell ref="GV21:GY21"/>
    <mergeCell ref="IE21:IH21"/>
    <mergeCell ref="IL21:IO21"/>
    <mergeCell ref="IS21:IV21"/>
    <mergeCell ref="A22:D22"/>
    <mergeCell ref="AQ22:AT22"/>
    <mergeCell ref="AX22:BA22"/>
    <mergeCell ref="BE22:BH22"/>
    <mergeCell ref="BL22:BO22"/>
    <mergeCell ref="BS22:BV22"/>
    <mergeCell ref="BZ22:CC22"/>
    <mergeCell ref="DI22:DL22"/>
    <mergeCell ref="DP22:DS22"/>
    <mergeCell ref="DW22:DZ22"/>
    <mergeCell ref="ED22:EG22"/>
    <mergeCell ref="CG22:CJ22"/>
    <mergeCell ref="CN22:CQ22"/>
    <mergeCell ref="CU22:CX22"/>
    <mergeCell ref="DB22:DE22"/>
    <mergeCell ref="FM22:FP22"/>
    <mergeCell ref="FT22:FW22"/>
    <mergeCell ref="GA22:GD22"/>
    <mergeCell ref="GH22:GK22"/>
    <mergeCell ref="EK22:EN22"/>
    <mergeCell ref="ER22:EU22"/>
    <mergeCell ref="EY22:FB22"/>
    <mergeCell ref="FF22:FI22"/>
    <mergeCell ref="HQ22:HT22"/>
    <mergeCell ref="HX22:IA22"/>
    <mergeCell ref="IE22:IH22"/>
    <mergeCell ref="IL22:IO22"/>
    <mergeCell ref="GO22:GR22"/>
    <mergeCell ref="GV22:GY22"/>
    <mergeCell ref="HC22:HF22"/>
    <mergeCell ref="HJ22:HM22"/>
    <mergeCell ref="IS22:IV22"/>
    <mergeCell ref="A23:D23"/>
    <mergeCell ref="AQ23:AT23"/>
    <mergeCell ref="AX23:BA23"/>
    <mergeCell ref="BE23:BH23"/>
    <mergeCell ref="BL23:BO23"/>
    <mergeCell ref="BS23:BV23"/>
    <mergeCell ref="BZ23:CC23"/>
    <mergeCell ref="CG23:CJ23"/>
    <mergeCell ref="CN23:CQ23"/>
    <mergeCell ref="DW23:DZ23"/>
    <mergeCell ref="ED23:EG23"/>
    <mergeCell ref="EK23:EN23"/>
    <mergeCell ref="ER23:EU23"/>
    <mergeCell ref="CU23:CX23"/>
    <mergeCell ref="DB23:DE23"/>
    <mergeCell ref="DI23:DL23"/>
    <mergeCell ref="DP23:DS23"/>
    <mergeCell ref="GO23:GR23"/>
    <mergeCell ref="GV23:GY23"/>
    <mergeCell ref="EY23:FB23"/>
    <mergeCell ref="FF23:FI23"/>
    <mergeCell ref="FM23:FP23"/>
    <mergeCell ref="FT23:FW23"/>
    <mergeCell ref="IS23:IV23"/>
    <mergeCell ref="A24:D24"/>
    <mergeCell ref="AQ24:AT24"/>
    <mergeCell ref="AX24:BA24"/>
    <mergeCell ref="BE24:BH24"/>
    <mergeCell ref="BL24:BO24"/>
    <mergeCell ref="BS24:BV24"/>
    <mergeCell ref="BZ24:CC24"/>
    <mergeCell ref="HC23:HF23"/>
    <mergeCell ref="HJ23:HM23"/>
    <mergeCell ref="CG24:CJ24"/>
    <mergeCell ref="CN24:CQ24"/>
    <mergeCell ref="CU24:CX24"/>
    <mergeCell ref="DB24:DE24"/>
    <mergeCell ref="IE23:IH23"/>
    <mergeCell ref="IL23:IO23"/>
    <mergeCell ref="HQ23:HT23"/>
    <mergeCell ref="HX23:IA23"/>
    <mergeCell ref="GA23:GD23"/>
    <mergeCell ref="GH23:GK23"/>
    <mergeCell ref="EK24:EN24"/>
    <mergeCell ref="ER24:EU24"/>
    <mergeCell ref="EY24:FB24"/>
    <mergeCell ref="FF24:FI24"/>
    <mergeCell ref="DI24:DL24"/>
    <mergeCell ref="DP24:DS24"/>
    <mergeCell ref="DW24:DZ24"/>
    <mergeCell ref="ED24:EG24"/>
    <mergeCell ref="IE24:IH24"/>
    <mergeCell ref="IL24:IO24"/>
    <mergeCell ref="GO24:GR24"/>
    <mergeCell ref="GV24:GY24"/>
    <mergeCell ref="HC24:HF24"/>
    <mergeCell ref="HJ24:HM24"/>
    <mergeCell ref="BS25:BV25"/>
    <mergeCell ref="BZ25:CC25"/>
    <mergeCell ref="CG25:CJ25"/>
    <mergeCell ref="CN25:CQ25"/>
    <mergeCell ref="HQ24:HT24"/>
    <mergeCell ref="HX24:IA24"/>
    <mergeCell ref="FM24:FP24"/>
    <mergeCell ref="FT24:FW24"/>
    <mergeCell ref="GA24:GD24"/>
    <mergeCell ref="GH24:GK24"/>
    <mergeCell ref="CU25:CX25"/>
    <mergeCell ref="DB25:DE25"/>
    <mergeCell ref="DI25:DL25"/>
    <mergeCell ref="DP25:DS25"/>
    <mergeCell ref="IS24:IV24"/>
    <mergeCell ref="A25:D25"/>
    <mergeCell ref="AQ25:AT25"/>
    <mergeCell ref="AX25:BA25"/>
    <mergeCell ref="BE25:BH25"/>
    <mergeCell ref="BL25:BO25"/>
    <mergeCell ref="EY25:FB25"/>
    <mergeCell ref="FF25:FI25"/>
    <mergeCell ref="FM25:FP25"/>
    <mergeCell ref="FT25:FW25"/>
    <mergeCell ref="DW25:DZ25"/>
    <mergeCell ref="ED25:EG25"/>
    <mergeCell ref="EK25:EN25"/>
    <mergeCell ref="ER25:EU25"/>
    <mergeCell ref="HC25:HF25"/>
    <mergeCell ref="HJ25:HM25"/>
    <mergeCell ref="HQ25:HT25"/>
    <mergeCell ref="HX25:IA25"/>
    <mergeCell ref="GA25:GD25"/>
    <mergeCell ref="GH25:GK25"/>
    <mergeCell ref="GO25:GR25"/>
    <mergeCell ref="GV25:GY25"/>
    <mergeCell ref="IE25:IH25"/>
    <mergeCell ref="IL25:IO25"/>
    <mergeCell ref="IS25:IV25"/>
    <mergeCell ref="A26:D26"/>
    <mergeCell ref="AQ26:AT26"/>
    <mergeCell ref="AX26:BA26"/>
    <mergeCell ref="BE26:BH26"/>
    <mergeCell ref="BL26:BO26"/>
    <mergeCell ref="BS26:BV26"/>
    <mergeCell ref="BZ26:CC26"/>
    <mergeCell ref="DI26:DL26"/>
    <mergeCell ref="DP26:DS26"/>
    <mergeCell ref="DW26:DZ26"/>
    <mergeCell ref="ED26:EG26"/>
    <mergeCell ref="CG26:CJ26"/>
    <mergeCell ref="CN26:CQ26"/>
    <mergeCell ref="CU26:CX26"/>
    <mergeCell ref="DB26:DE26"/>
    <mergeCell ref="FM26:FP26"/>
    <mergeCell ref="FT26:FW26"/>
    <mergeCell ref="GA26:GD26"/>
    <mergeCell ref="GH26:GK26"/>
    <mergeCell ref="EK26:EN26"/>
    <mergeCell ref="ER26:EU26"/>
    <mergeCell ref="EY26:FB26"/>
    <mergeCell ref="FF26:FI26"/>
    <mergeCell ref="HQ26:HT26"/>
    <mergeCell ref="HX26:IA26"/>
    <mergeCell ref="IE26:IH26"/>
    <mergeCell ref="IL26:IO26"/>
    <mergeCell ref="GO26:GR26"/>
    <mergeCell ref="GV26:GY26"/>
    <mergeCell ref="HC26:HF26"/>
    <mergeCell ref="HJ26:HM26"/>
    <mergeCell ref="IS26:IV26"/>
    <mergeCell ref="A27:D27"/>
    <mergeCell ref="AQ27:AT27"/>
    <mergeCell ref="AX27:BA27"/>
    <mergeCell ref="BE27:BH27"/>
    <mergeCell ref="BL27:BO27"/>
    <mergeCell ref="BS27:BV27"/>
    <mergeCell ref="BZ27:CC27"/>
    <mergeCell ref="CG27:CJ27"/>
    <mergeCell ref="CN27:CQ27"/>
    <mergeCell ref="DW27:DZ27"/>
    <mergeCell ref="ED27:EG27"/>
    <mergeCell ref="EK27:EN27"/>
    <mergeCell ref="ER27:EU27"/>
    <mergeCell ref="CU27:CX27"/>
    <mergeCell ref="DB27:DE27"/>
    <mergeCell ref="DI27:DL27"/>
    <mergeCell ref="DP27:DS27"/>
    <mergeCell ref="GO27:GR27"/>
    <mergeCell ref="GV27:GY27"/>
    <mergeCell ref="EY27:FB27"/>
    <mergeCell ref="FF27:FI27"/>
    <mergeCell ref="FM27:FP27"/>
    <mergeCell ref="FT27:FW27"/>
    <mergeCell ref="IS27:IV27"/>
    <mergeCell ref="A28:D28"/>
    <mergeCell ref="AQ28:AT28"/>
    <mergeCell ref="AX28:BA28"/>
    <mergeCell ref="BE28:BH28"/>
    <mergeCell ref="BL28:BO28"/>
    <mergeCell ref="BS28:BV28"/>
    <mergeCell ref="BZ28:CC28"/>
    <mergeCell ref="HC27:HF27"/>
    <mergeCell ref="HJ27:HM27"/>
    <mergeCell ref="CG28:CJ28"/>
    <mergeCell ref="CN28:CQ28"/>
    <mergeCell ref="CU28:CX28"/>
    <mergeCell ref="DB28:DE28"/>
    <mergeCell ref="IE27:IH27"/>
    <mergeCell ref="IL27:IO27"/>
    <mergeCell ref="HQ27:HT27"/>
    <mergeCell ref="HX27:IA27"/>
    <mergeCell ref="GA27:GD27"/>
    <mergeCell ref="GH27:GK27"/>
    <mergeCell ref="EK28:EN28"/>
    <mergeCell ref="ER28:EU28"/>
    <mergeCell ref="EY28:FB28"/>
    <mergeCell ref="FF28:FI28"/>
    <mergeCell ref="DI28:DL28"/>
    <mergeCell ref="DP28:DS28"/>
    <mergeCell ref="DW28:DZ28"/>
    <mergeCell ref="ED28:EG28"/>
    <mergeCell ref="IE28:IH28"/>
    <mergeCell ref="IL28:IO28"/>
    <mergeCell ref="GO28:GR28"/>
    <mergeCell ref="GV28:GY28"/>
    <mergeCell ref="HC28:HF28"/>
    <mergeCell ref="HJ28:HM28"/>
    <mergeCell ref="BS29:BV29"/>
    <mergeCell ref="BZ29:CC29"/>
    <mergeCell ref="CG29:CJ29"/>
    <mergeCell ref="CN29:CQ29"/>
    <mergeCell ref="HQ28:HT28"/>
    <mergeCell ref="HX28:IA28"/>
    <mergeCell ref="FM28:FP28"/>
    <mergeCell ref="FT28:FW28"/>
    <mergeCell ref="GA28:GD28"/>
    <mergeCell ref="GH28:GK28"/>
    <mergeCell ref="CU29:CX29"/>
    <mergeCell ref="DB29:DE29"/>
    <mergeCell ref="DI29:DL29"/>
    <mergeCell ref="DP29:DS29"/>
    <mergeCell ref="IS28:IV28"/>
    <mergeCell ref="A29:D29"/>
    <mergeCell ref="AQ29:AT29"/>
    <mergeCell ref="AX29:BA29"/>
    <mergeCell ref="BE29:BH29"/>
    <mergeCell ref="BL29:BO29"/>
    <mergeCell ref="EY29:FB29"/>
    <mergeCell ref="FF29:FI29"/>
    <mergeCell ref="FM29:FP29"/>
    <mergeCell ref="FT29:FW29"/>
    <mergeCell ref="DW29:DZ29"/>
    <mergeCell ref="ED29:EG29"/>
    <mergeCell ref="EK29:EN29"/>
    <mergeCell ref="ER29:EU29"/>
    <mergeCell ref="HC29:HF29"/>
    <mergeCell ref="HJ29:HM29"/>
    <mergeCell ref="HQ29:HT29"/>
    <mergeCell ref="HX29:IA29"/>
    <mergeCell ref="GA29:GD29"/>
    <mergeCell ref="GH29:GK29"/>
    <mergeCell ref="GO29:GR29"/>
    <mergeCell ref="GV29:GY29"/>
    <mergeCell ref="EY30:FB30"/>
    <mergeCell ref="IE29:IH29"/>
    <mergeCell ref="IL29:IO29"/>
    <mergeCell ref="IS29:IV29"/>
    <mergeCell ref="A30:D30"/>
    <mergeCell ref="V30:Y30"/>
    <mergeCell ref="AC30:AF30"/>
    <mergeCell ref="AJ30:AM30"/>
    <mergeCell ref="AQ30:AT30"/>
    <mergeCell ref="AX30:BA30"/>
    <mergeCell ref="IE30:IH30"/>
    <mergeCell ref="GV30:GY30"/>
    <mergeCell ref="HC30:HF30"/>
    <mergeCell ref="DB30:DE30"/>
    <mergeCell ref="DI30:DL30"/>
    <mergeCell ref="BL30:BO30"/>
    <mergeCell ref="BS30:BV30"/>
    <mergeCell ref="BZ30:CC30"/>
    <mergeCell ref="CG30:CJ30"/>
    <mergeCell ref="ER30:EU30"/>
    <mergeCell ref="IS30:IV30"/>
    <mergeCell ref="HJ30:HM30"/>
    <mergeCell ref="HQ30:HT30"/>
    <mergeCell ref="A31:D31"/>
    <mergeCell ref="A32:D32"/>
    <mergeCell ref="GH30:GK30"/>
    <mergeCell ref="GO30:GR30"/>
    <mergeCell ref="DP30:DS30"/>
    <mergeCell ref="DW30:DZ30"/>
    <mergeCell ref="FF30:FI30"/>
    <mergeCell ref="EK30:EN30"/>
    <mergeCell ref="CN30:CQ30"/>
    <mergeCell ref="CU30:CX30"/>
    <mergeCell ref="A43:D43"/>
    <mergeCell ref="A44:D44"/>
    <mergeCell ref="IL30:IO30"/>
    <mergeCell ref="FM30:FP30"/>
    <mergeCell ref="FT30:FW30"/>
    <mergeCell ref="GA30:GD30"/>
    <mergeCell ref="HX30:IA30"/>
    <mergeCell ref="A49:B49"/>
    <mergeCell ref="C51:D51"/>
    <mergeCell ref="ED30:EG30"/>
    <mergeCell ref="BE30:BH30"/>
    <mergeCell ref="A46:D46"/>
    <mergeCell ref="A45:D45"/>
    <mergeCell ref="A33:D33"/>
    <mergeCell ref="F51:G51"/>
    <mergeCell ref="C54:D54"/>
    <mergeCell ref="F54:G54"/>
    <mergeCell ref="A37:D37"/>
    <mergeCell ref="A38:D38"/>
    <mergeCell ref="F50:G50"/>
    <mergeCell ref="A39:D39"/>
    <mergeCell ref="F53:G53"/>
    <mergeCell ref="A47:D47"/>
    <mergeCell ref="A48:D48"/>
    <mergeCell ref="A40:D40"/>
    <mergeCell ref="A41:D41"/>
    <mergeCell ref="A42:D42"/>
    <mergeCell ref="A34:D34"/>
    <mergeCell ref="A35:D35"/>
    <mergeCell ref="A36:D36"/>
  </mergeCells>
  <printOptions/>
  <pageMargins left="0.9597222222222223" right="0.19652777777777777" top="0.9840277777777777" bottom="0.9840277777777777" header="0.5118055555555555" footer="0.5118055555555555"/>
  <pageSetup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6" zoomScaleSheetLayoutView="66" zoomScalePageLayoutView="0" workbookViewId="0" topLeftCell="B2">
      <selection activeCell="R23" sqref="R23"/>
    </sheetView>
  </sheetViews>
  <sheetFormatPr defaultColWidth="9.140625" defaultRowHeight="12.75"/>
  <cols>
    <col min="1" max="1" width="0" style="46" hidden="1" customWidth="1"/>
    <col min="2" max="2" width="18.57421875" style="46" customWidth="1"/>
    <col min="3" max="3" width="10.57421875" style="46" customWidth="1"/>
    <col min="4" max="4" width="10.28125" style="46" customWidth="1"/>
    <col min="5" max="5" width="10.421875" style="46" customWidth="1"/>
    <col min="6" max="6" width="12.7109375" style="46" customWidth="1"/>
    <col min="7" max="11" width="13.28125" style="46" customWidth="1"/>
    <col min="12" max="12" width="11.57421875" style="46" customWidth="1"/>
    <col min="13" max="14" width="13.7109375" style="46" customWidth="1"/>
    <col min="15" max="16384" width="9.140625" style="46" customWidth="1"/>
  </cols>
  <sheetData>
    <row r="1" spans="7:14" ht="12.75" customHeight="1" hidden="1">
      <c r="G1" s="47"/>
      <c r="H1" s="47"/>
      <c r="I1" s="47"/>
      <c r="J1" s="47"/>
      <c r="K1" s="47"/>
      <c r="L1" s="47"/>
      <c r="M1" s="47"/>
      <c r="N1" s="47"/>
    </row>
    <row r="2" spans="1:14" ht="31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6" customHeight="1">
      <c r="A3" s="382" t="s">
        <v>209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</row>
    <row r="4" spans="1:14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37.5" customHeight="1">
      <c r="A5" s="48"/>
      <c r="B5" s="50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15" customHeight="1">
      <c r="A6" s="48"/>
      <c r="B6" s="51"/>
      <c r="C6" s="383" t="s">
        <v>169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52"/>
    </row>
    <row r="7" spans="1:14" ht="9" customHeight="1">
      <c r="A7" s="48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49"/>
      <c r="M7" s="49"/>
      <c r="N7" s="49"/>
    </row>
    <row r="8" spans="1:14" ht="18" customHeight="1">
      <c r="A8" s="48"/>
      <c r="B8" s="382" t="s">
        <v>210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</row>
    <row r="9" spans="1:14" ht="36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6" ht="27.75" customHeight="1">
      <c r="A10" s="53" t="s">
        <v>211</v>
      </c>
      <c r="B10" s="374" t="s">
        <v>212</v>
      </c>
      <c r="C10" s="374" t="s">
        <v>213</v>
      </c>
      <c r="D10" s="374"/>
      <c r="E10" s="374"/>
      <c r="F10" s="374" t="s">
        <v>214</v>
      </c>
      <c r="G10" s="374" t="s">
        <v>215</v>
      </c>
      <c r="H10" s="374"/>
      <c r="I10" s="374"/>
      <c r="J10" s="374"/>
      <c r="K10" s="374"/>
      <c r="L10" s="375" t="s">
        <v>216</v>
      </c>
      <c r="M10" s="374" t="s">
        <v>217</v>
      </c>
      <c r="N10" s="374"/>
      <c r="O10" s="55"/>
      <c r="P10" s="55"/>
    </row>
    <row r="11" spans="1:16" ht="15" customHeight="1">
      <c r="A11" s="53"/>
      <c r="B11" s="374"/>
      <c r="C11" s="374"/>
      <c r="D11" s="374"/>
      <c r="E11" s="374"/>
      <c r="F11" s="374"/>
      <c r="G11" s="381" t="s">
        <v>218</v>
      </c>
      <c r="H11" s="374" t="s">
        <v>111</v>
      </c>
      <c r="I11" s="374"/>
      <c r="J11" s="374"/>
      <c r="K11" s="374"/>
      <c r="L11" s="375"/>
      <c r="M11" s="374"/>
      <c r="N11" s="374"/>
      <c r="O11" s="55"/>
      <c r="P11" s="55"/>
    </row>
    <row r="12" spans="1:16" ht="25.5" customHeight="1">
      <c r="A12" s="53"/>
      <c r="B12" s="374"/>
      <c r="C12" s="374"/>
      <c r="D12" s="374"/>
      <c r="E12" s="374"/>
      <c r="F12" s="374"/>
      <c r="G12" s="381"/>
      <c r="H12" s="374" t="s">
        <v>219</v>
      </c>
      <c r="I12" s="380" t="s">
        <v>220</v>
      </c>
      <c r="J12" s="380"/>
      <c r="K12" s="380"/>
      <c r="L12" s="375"/>
      <c r="M12" s="374"/>
      <c r="N12" s="374"/>
      <c r="O12" s="55"/>
      <c r="P12" s="55"/>
    </row>
    <row r="13" spans="1:16" ht="14.25" customHeight="1">
      <c r="A13" s="53"/>
      <c r="B13" s="374"/>
      <c r="C13" s="374" t="s">
        <v>221</v>
      </c>
      <c r="D13" s="374" t="s">
        <v>222</v>
      </c>
      <c r="E13" s="374" t="s">
        <v>223</v>
      </c>
      <c r="F13" s="374"/>
      <c r="G13" s="381"/>
      <c r="H13" s="374"/>
      <c r="I13" s="384" t="s">
        <v>224</v>
      </c>
      <c r="J13" s="374" t="s">
        <v>9</v>
      </c>
      <c r="K13" s="374"/>
      <c r="L13" s="375"/>
      <c r="M13" s="374" t="s">
        <v>225</v>
      </c>
      <c r="N13" s="375" t="s">
        <v>226</v>
      </c>
      <c r="O13" s="55"/>
      <c r="P13" s="55"/>
    </row>
    <row r="14" spans="1:16" ht="62.25" customHeight="1">
      <c r="A14" s="56"/>
      <c r="B14" s="374"/>
      <c r="C14" s="374"/>
      <c r="D14" s="374"/>
      <c r="E14" s="374"/>
      <c r="F14" s="374"/>
      <c r="G14" s="381"/>
      <c r="H14" s="374"/>
      <c r="I14" s="384"/>
      <c r="J14" s="54" t="s">
        <v>227</v>
      </c>
      <c r="K14" s="54" t="s">
        <v>228</v>
      </c>
      <c r="L14" s="375"/>
      <c r="M14" s="374"/>
      <c r="N14" s="375"/>
      <c r="O14" s="55"/>
      <c r="P14" s="55"/>
    </row>
    <row r="15" spans="1:16" ht="14.25" customHeight="1">
      <c r="A15" s="56"/>
      <c r="B15" s="57">
        <v>1</v>
      </c>
      <c r="C15" s="57">
        <v>2</v>
      </c>
      <c r="D15" s="57">
        <v>3</v>
      </c>
      <c r="E15" s="57">
        <v>4</v>
      </c>
      <c r="F15" s="57">
        <v>5</v>
      </c>
      <c r="G15" s="54" t="s">
        <v>229</v>
      </c>
      <c r="H15" s="57">
        <v>7</v>
      </c>
      <c r="I15" s="57" t="s">
        <v>230</v>
      </c>
      <c r="J15" s="57">
        <v>9</v>
      </c>
      <c r="K15" s="57">
        <v>10</v>
      </c>
      <c r="L15" s="57" t="s">
        <v>231</v>
      </c>
      <c r="M15" s="54" t="s">
        <v>232</v>
      </c>
      <c r="N15" s="54" t="s">
        <v>233</v>
      </c>
      <c r="O15" s="55"/>
      <c r="P15" s="55"/>
    </row>
    <row r="16" spans="1:16" ht="30" customHeight="1">
      <c r="A16" s="56"/>
      <c r="B16" s="57" t="s">
        <v>234</v>
      </c>
      <c r="C16" s="58"/>
      <c r="D16" s="58"/>
      <c r="E16" s="58"/>
      <c r="F16" s="59"/>
      <c r="G16" s="60">
        <f>C16*F16</f>
        <v>0</v>
      </c>
      <c r="H16" s="387"/>
      <c r="I16" s="61">
        <f>J16+K16</f>
        <v>0</v>
      </c>
      <c r="J16" s="62"/>
      <c r="K16" s="62"/>
      <c r="L16" s="376">
        <f>H19+I19-G19</f>
        <v>0</v>
      </c>
      <c r="M16" s="61">
        <f>D16*F16</f>
        <v>0</v>
      </c>
      <c r="N16" s="61">
        <f>E16*F16</f>
        <v>0</v>
      </c>
      <c r="O16" s="55"/>
      <c r="P16" s="55"/>
    </row>
    <row r="17" spans="1:16" ht="30" customHeight="1">
      <c r="A17" s="56"/>
      <c r="B17" s="63" t="s">
        <v>235</v>
      </c>
      <c r="C17" s="58"/>
      <c r="D17" s="58"/>
      <c r="E17" s="58"/>
      <c r="F17" s="59"/>
      <c r="G17" s="60">
        <f>C17*F17</f>
        <v>0</v>
      </c>
      <c r="H17" s="387"/>
      <c r="I17" s="61">
        <f>J17+K17</f>
        <v>0</v>
      </c>
      <c r="J17" s="62"/>
      <c r="K17" s="62"/>
      <c r="L17" s="376"/>
      <c r="M17" s="61">
        <f>D17*F17</f>
        <v>0</v>
      </c>
      <c r="N17" s="61">
        <f>E17*F17</f>
        <v>0</v>
      </c>
      <c r="O17" s="55"/>
      <c r="P17" s="55"/>
    </row>
    <row r="18" spans="1:16" ht="30" customHeight="1">
      <c r="A18" s="56"/>
      <c r="B18" s="63" t="s">
        <v>236</v>
      </c>
      <c r="C18" s="58"/>
      <c r="D18" s="58"/>
      <c r="E18" s="58"/>
      <c r="F18" s="59"/>
      <c r="G18" s="60">
        <f>C18*F18</f>
        <v>0</v>
      </c>
      <c r="H18" s="387"/>
      <c r="I18" s="61">
        <f>J18+K18</f>
        <v>0</v>
      </c>
      <c r="J18" s="62"/>
      <c r="K18" s="62"/>
      <c r="L18" s="376"/>
      <c r="M18" s="61">
        <f>D18*F18</f>
        <v>0</v>
      </c>
      <c r="N18" s="61">
        <f>E18*F18</f>
        <v>0</v>
      </c>
      <c r="O18" s="55"/>
      <c r="P18" s="55"/>
    </row>
    <row r="19" spans="1:16" s="70" customFormat="1" ht="30" customHeight="1">
      <c r="A19" s="64"/>
      <c r="B19" s="65" t="s">
        <v>237</v>
      </c>
      <c r="C19" s="66">
        <f>SUM(C16:C18)</f>
        <v>0</v>
      </c>
      <c r="D19" s="66">
        <f>SUM(D16:D18)</f>
        <v>0</v>
      </c>
      <c r="E19" s="66">
        <f>SUM(E16:E18)</f>
        <v>0</v>
      </c>
      <c r="F19" s="67" t="s">
        <v>238</v>
      </c>
      <c r="G19" s="68">
        <f>SUM(G16:G18)</f>
        <v>0</v>
      </c>
      <c r="H19" s="68">
        <f>H16</f>
        <v>0</v>
      </c>
      <c r="I19" s="68">
        <f>SUM(I16:I18)</f>
        <v>0</v>
      </c>
      <c r="J19" s="68">
        <f>SUM(J16:J18)</f>
        <v>0</v>
      </c>
      <c r="K19" s="68">
        <f>SUM(K16:K18)</f>
        <v>0</v>
      </c>
      <c r="L19" s="68">
        <f>L16</f>
        <v>0</v>
      </c>
      <c r="M19" s="68">
        <f>SUM(M16:M18)</f>
        <v>0</v>
      </c>
      <c r="N19" s="68">
        <f>SUM(N16:N18)</f>
        <v>0</v>
      </c>
      <c r="O19" s="69"/>
      <c r="P19" s="69"/>
    </row>
    <row r="20" spans="1:20" ht="15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T20" s="46">
        <v>0.3</v>
      </c>
    </row>
    <row r="21" spans="1:14" ht="63.75" customHeight="1">
      <c r="A21" s="48"/>
      <c r="B21" s="386"/>
      <c r="C21" s="386"/>
      <c r="D21" s="386"/>
      <c r="E21" s="386"/>
      <c r="F21" s="386"/>
      <c r="G21" s="386"/>
      <c r="H21" s="386"/>
      <c r="I21" s="386"/>
      <c r="J21" s="386"/>
      <c r="K21" s="48"/>
      <c r="L21" s="48"/>
      <c r="M21" s="48"/>
      <c r="N21" s="48"/>
    </row>
    <row r="22" spans="1:14" ht="25.5" customHeight="1">
      <c r="A22" s="71"/>
      <c r="B22" s="71"/>
      <c r="C22" s="71"/>
      <c r="D22" s="71"/>
      <c r="E22" s="71"/>
      <c r="F22" s="71"/>
      <c r="G22" s="71"/>
      <c r="I22" s="71"/>
      <c r="J22" s="71"/>
      <c r="K22" s="71"/>
      <c r="L22" s="71"/>
      <c r="M22" s="71"/>
      <c r="N22" s="71"/>
    </row>
    <row r="23" spans="1:14" ht="22.5" customHeight="1">
      <c r="A23" s="72"/>
      <c r="B23" s="71"/>
      <c r="C23" s="71"/>
      <c r="D23" s="71"/>
      <c r="E23" s="71"/>
      <c r="G23" s="73"/>
      <c r="H23" s="74"/>
      <c r="I23" s="73"/>
      <c r="J23" s="75"/>
      <c r="K23" s="75"/>
      <c r="L23" s="75"/>
      <c r="M23" s="379"/>
      <c r="N23" s="379"/>
    </row>
    <row r="24" spans="1:14" ht="19.5" customHeight="1">
      <c r="A24" s="72"/>
      <c r="B24" s="71"/>
      <c r="C24" s="71"/>
      <c r="D24" s="71"/>
      <c r="E24" s="71"/>
      <c r="G24" s="73"/>
      <c r="H24" s="76"/>
      <c r="I24" s="73"/>
      <c r="J24" s="75"/>
      <c r="K24" s="75"/>
      <c r="L24" s="75"/>
      <c r="M24" s="377"/>
      <c r="N24" s="377"/>
    </row>
    <row r="25" spans="1:14" ht="12" customHeight="1">
      <c r="A25" s="72"/>
      <c r="B25" s="71"/>
      <c r="C25" s="71"/>
      <c r="D25" s="71"/>
      <c r="E25" s="71"/>
      <c r="G25" s="73"/>
      <c r="H25" s="71"/>
      <c r="I25" s="73"/>
      <c r="J25" s="75"/>
      <c r="K25" s="75"/>
      <c r="L25" s="75"/>
      <c r="M25" s="73"/>
      <c r="N25" s="73"/>
    </row>
    <row r="26" spans="1:14" ht="11.25" customHeight="1">
      <c r="A26" s="48" t="s">
        <v>159</v>
      </c>
      <c r="B26" s="72"/>
      <c r="C26" s="72"/>
      <c r="D26" s="72"/>
      <c r="E26" s="72"/>
      <c r="G26" s="73"/>
      <c r="H26" s="72"/>
      <c r="I26" s="73"/>
      <c r="J26" s="75"/>
      <c r="K26" s="75"/>
      <c r="L26" s="75"/>
      <c r="M26" s="73"/>
      <c r="N26" s="73"/>
    </row>
    <row r="27" spans="1:14" ht="17.25" customHeight="1">
      <c r="A27" s="48"/>
      <c r="B27" s="378"/>
      <c r="C27" s="378"/>
      <c r="D27" s="71"/>
      <c r="E27" s="71"/>
      <c r="G27" s="73"/>
      <c r="H27" s="74"/>
      <c r="I27" s="73"/>
      <c r="J27" s="75"/>
      <c r="K27" s="75"/>
      <c r="L27" s="75"/>
      <c r="M27" s="379"/>
      <c r="N27" s="379"/>
    </row>
    <row r="28" spans="1:14" ht="18" customHeight="1">
      <c r="A28" s="48"/>
      <c r="B28" s="71"/>
      <c r="C28" s="71"/>
      <c r="D28" s="71"/>
      <c r="E28" s="71"/>
      <c r="G28" s="73"/>
      <c r="H28" s="76"/>
      <c r="I28" s="73"/>
      <c r="J28" s="75"/>
      <c r="K28" s="75"/>
      <c r="L28" s="75"/>
      <c r="M28" s="377"/>
      <c r="N28" s="377"/>
    </row>
    <row r="29" spans="1:14" ht="15" customHeight="1">
      <c r="A29" s="77" t="s">
        <v>161</v>
      </c>
      <c r="B29" s="78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9"/>
      <c r="N29" s="79"/>
    </row>
    <row r="30" spans="1:14" ht="12.75" customHeight="1">
      <c r="A30" s="77"/>
      <c r="B30" s="78"/>
      <c r="C30" s="78"/>
      <c r="D30" s="78"/>
      <c r="E30" s="78"/>
      <c r="F30" s="78"/>
      <c r="G30" s="80"/>
      <c r="H30" s="80"/>
      <c r="I30" s="80"/>
      <c r="J30" s="80"/>
      <c r="K30" s="80"/>
      <c r="L30" s="80"/>
      <c r="M30" s="80"/>
      <c r="N30" s="80"/>
    </row>
    <row r="31" spans="1:14" ht="36.75" customHeight="1">
      <c r="A31" s="77"/>
      <c r="B31" s="385"/>
      <c r="C31" s="385"/>
      <c r="D31" s="385"/>
      <c r="E31" s="385"/>
      <c r="F31" s="385"/>
      <c r="G31" s="385"/>
      <c r="H31" s="81"/>
      <c r="I31" s="81"/>
      <c r="J31" s="81"/>
      <c r="K31" s="81"/>
      <c r="L31" s="81"/>
      <c r="M31" s="81"/>
      <c r="N31" s="81"/>
    </row>
    <row r="32" spans="1:14" ht="11.25" customHeight="1">
      <c r="A32" s="77" t="s">
        <v>239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sheetProtection selectLockedCells="1" selectUnlockedCells="1"/>
  <mergeCells count="31">
    <mergeCell ref="B31:G31"/>
    <mergeCell ref="B21:J21"/>
    <mergeCell ref="J13:K13"/>
    <mergeCell ref="H12:H14"/>
    <mergeCell ref="B10:B14"/>
    <mergeCell ref="C10:E12"/>
    <mergeCell ref="H16:H18"/>
    <mergeCell ref="A3:N3"/>
    <mergeCell ref="C5:N5"/>
    <mergeCell ref="C6:M6"/>
    <mergeCell ref="B7:K7"/>
    <mergeCell ref="B8:N8"/>
    <mergeCell ref="D13:D14"/>
    <mergeCell ref="C13:C14"/>
    <mergeCell ref="E13:E14"/>
    <mergeCell ref="I13:I14"/>
    <mergeCell ref="F10:F14"/>
    <mergeCell ref="M28:N28"/>
    <mergeCell ref="G10:K10"/>
    <mergeCell ref="I12:K12"/>
    <mergeCell ref="M23:N23"/>
    <mergeCell ref="M10:N12"/>
    <mergeCell ref="G11:G14"/>
    <mergeCell ref="H11:K11"/>
    <mergeCell ref="M13:M14"/>
    <mergeCell ref="N13:N14"/>
    <mergeCell ref="L16:L18"/>
    <mergeCell ref="L10:L14"/>
    <mergeCell ref="M24:N24"/>
    <mergeCell ref="B27:C27"/>
    <mergeCell ref="M27:N27"/>
  </mergeCells>
  <printOptions/>
  <pageMargins left="0.8097222222222222" right="0.2701388888888889" top="0.4" bottom="0.12986111111111112" header="0.5118055555555555" footer="0.5118055555555555"/>
  <pageSetup horizontalDpi="300" verticalDpi="3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35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4" width="9.140625" style="1" customWidth="1"/>
    <col min="5" max="6" width="19.140625" style="1" customWidth="1"/>
    <col min="7" max="7" width="17.574218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42" t="s">
        <v>240</v>
      </c>
      <c r="B3" s="342"/>
      <c r="C3" s="342"/>
      <c r="D3" s="342"/>
      <c r="E3" s="342"/>
      <c r="F3" s="342"/>
      <c r="G3" s="342"/>
    </row>
    <row r="4" spans="1:7" ht="32.25" customHeight="1">
      <c r="A4" s="349"/>
      <c r="B4" s="349"/>
      <c r="C4" s="349"/>
      <c r="D4" s="349"/>
      <c r="E4" s="349"/>
      <c r="F4" s="349"/>
      <c r="G4" s="349"/>
    </row>
    <row r="5" spans="1:7" ht="12.75">
      <c r="A5" s="354" t="s">
        <v>169</v>
      </c>
      <c r="B5" s="354"/>
      <c r="C5" s="354"/>
      <c r="D5" s="354"/>
      <c r="E5" s="354"/>
      <c r="F5" s="354"/>
      <c r="G5" s="354"/>
    </row>
    <row r="6" spans="1:7" ht="27.75" customHeight="1">
      <c r="A6" s="372" t="s">
        <v>170</v>
      </c>
      <c r="B6" s="372"/>
      <c r="C6" s="372"/>
      <c r="D6" s="372"/>
      <c r="E6" s="372"/>
      <c r="F6" s="372"/>
      <c r="G6" s="372"/>
    </row>
    <row r="7" spans="1:6" ht="12.75">
      <c r="A7" s="2"/>
      <c r="B7" s="2"/>
      <c r="C7" s="2"/>
      <c r="D7" s="2"/>
      <c r="E7" s="2"/>
      <c r="F7" s="2"/>
    </row>
    <row r="8" spans="1:9" ht="14.25" customHeight="1">
      <c r="A8" s="371" t="s">
        <v>171</v>
      </c>
      <c r="B8" s="371"/>
      <c r="C8" s="371"/>
      <c r="D8" s="371"/>
      <c r="E8" s="369" t="s">
        <v>204</v>
      </c>
      <c r="F8" s="369" t="s">
        <v>205</v>
      </c>
      <c r="G8" s="369" t="s">
        <v>206</v>
      </c>
      <c r="I8" s="5"/>
    </row>
    <row r="9" spans="1:7" ht="21" customHeight="1">
      <c r="A9" s="371"/>
      <c r="B9" s="371"/>
      <c r="C9" s="371"/>
      <c r="D9" s="371"/>
      <c r="E9" s="369"/>
      <c r="F9" s="369"/>
      <c r="G9" s="369"/>
    </row>
    <row r="10" spans="1:7" ht="15" customHeight="1">
      <c r="A10" s="373"/>
      <c r="B10" s="373"/>
      <c r="C10" s="373"/>
      <c r="D10" s="373"/>
      <c r="E10" s="9">
        <v>0</v>
      </c>
      <c r="F10" s="9">
        <v>0</v>
      </c>
      <c r="G10" s="9">
        <v>0</v>
      </c>
    </row>
    <row r="11" spans="1:7" ht="15" customHeight="1">
      <c r="A11" s="373"/>
      <c r="B11" s="373"/>
      <c r="C11" s="373"/>
      <c r="D11" s="373"/>
      <c r="E11" s="9">
        <v>0</v>
      </c>
      <c r="F11" s="9">
        <v>0</v>
      </c>
      <c r="G11" s="9">
        <v>0</v>
      </c>
    </row>
    <row r="12" spans="1:7" ht="15" customHeight="1">
      <c r="A12" s="373"/>
      <c r="B12" s="373"/>
      <c r="C12" s="373"/>
      <c r="D12" s="373"/>
      <c r="E12" s="9">
        <v>0</v>
      </c>
      <c r="F12" s="9">
        <v>0</v>
      </c>
      <c r="G12" s="9">
        <v>0</v>
      </c>
    </row>
    <row r="13" spans="1:7" ht="15" customHeight="1">
      <c r="A13" s="373"/>
      <c r="B13" s="373"/>
      <c r="C13" s="373"/>
      <c r="D13" s="373"/>
      <c r="E13" s="9">
        <v>0</v>
      </c>
      <c r="F13" s="9">
        <v>0</v>
      </c>
      <c r="G13" s="9">
        <v>0</v>
      </c>
    </row>
    <row r="14" spans="1:7" ht="15" customHeight="1">
      <c r="A14" s="373"/>
      <c r="B14" s="373"/>
      <c r="C14" s="373"/>
      <c r="D14" s="373"/>
      <c r="E14" s="9">
        <v>0</v>
      </c>
      <c r="F14" s="9">
        <v>0</v>
      </c>
      <c r="G14" s="9">
        <v>0</v>
      </c>
    </row>
    <row r="15" spans="1:7" ht="15" customHeight="1">
      <c r="A15" s="373"/>
      <c r="B15" s="373"/>
      <c r="C15" s="373"/>
      <c r="D15" s="373"/>
      <c r="E15" s="9">
        <v>0</v>
      </c>
      <c r="F15" s="9">
        <v>0</v>
      </c>
      <c r="G15" s="9">
        <v>0</v>
      </c>
    </row>
    <row r="16" spans="1:7" ht="15" customHeight="1">
      <c r="A16" s="373"/>
      <c r="B16" s="373"/>
      <c r="C16" s="373"/>
      <c r="D16" s="373"/>
      <c r="E16" s="9">
        <v>0</v>
      </c>
      <c r="F16" s="9">
        <v>0</v>
      </c>
      <c r="G16" s="9">
        <v>0</v>
      </c>
    </row>
    <row r="17" spans="1:7" ht="15" customHeight="1">
      <c r="A17" s="373"/>
      <c r="B17" s="373"/>
      <c r="C17" s="373"/>
      <c r="D17" s="373"/>
      <c r="E17" s="9">
        <v>0</v>
      </c>
      <c r="F17" s="9">
        <v>0</v>
      </c>
      <c r="G17" s="9">
        <v>0</v>
      </c>
    </row>
    <row r="18" spans="1:7" ht="15" customHeight="1">
      <c r="A18" s="373"/>
      <c r="B18" s="373"/>
      <c r="C18" s="373"/>
      <c r="D18" s="373"/>
      <c r="E18" s="9">
        <v>0</v>
      </c>
      <c r="F18" s="9">
        <v>0</v>
      </c>
      <c r="G18" s="9">
        <v>0</v>
      </c>
    </row>
    <row r="19" spans="1:7" ht="15" customHeight="1">
      <c r="A19" s="373"/>
      <c r="B19" s="373"/>
      <c r="C19" s="373"/>
      <c r="D19" s="373"/>
      <c r="E19" s="9">
        <v>0</v>
      </c>
      <c r="F19" s="9">
        <v>0</v>
      </c>
      <c r="G19" s="9">
        <v>0</v>
      </c>
    </row>
    <row r="20" spans="1:7" ht="15" customHeight="1">
      <c r="A20" s="373"/>
      <c r="B20" s="373"/>
      <c r="C20" s="373"/>
      <c r="D20" s="373"/>
      <c r="E20" s="9">
        <v>0</v>
      </c>
      <c r="F20" s="9">
        <v>0</v>
      </c>
      <c r="G20" s="9">
        <v>0</v>
      </c>
    </row>
    <row r="21" spans="1:256" s="44" customFormat="1" ht="15" customHeight="1">
      <c r="A21" s="373"/>
      <c r="B21" s="373"/>
      <c r="C21" s="373"/>
      <c r="D21" s="373"/>
      <c r="E21" s="9">
        <v>0</v>
      </c>
      <c r="F21" s="9">
        <v>0</v>
      </c>
      <c r="G21" s="9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5"/>
      <c r="AO21" s="45"/>
      <c r="AP21" s="45"/>
      <c r="AQ21" s="373"/>
      <c r="AR21" s="373"/>
      <c r="AS21" s="373"/>
      <c r="AT21" s="373"/>
      <c r="AU21" s="45"/>
      <c r="AV21" s="45"/>
      <c r="AW21" s="45"/>
      <c r="AX21" s="373"/>
      <c r="AY21" s="373"/>
      <c r="AZ21" s="373"/>
      <c r="BA21" s="373"/>
      <c r="BB21" s="45"/>
      <c r="BC21" s="45"/>
      <c r="BD21" s="45"/>
      <c r="BE21" s="373"/>
      <c r="BF21" s="373"/>
      <c r="BG21" s="373"/>
      <c r="BH21" s="373"/>
      <c r="BI21" s="45"/>
      <c r="BJ21" s="45"/>
      <c r="BK21" s="45"/>
      <c r="BL21" s="373"/>
      <c r="BM21" s="373"/>
      <c r="BN21" s="373"/>
      <c r="BO21" s="373"/>
      <c r="BP21" s="45"/>
      <c r="BQ21" s="45"/>
      <c r="BR21" s="45"/>
      <c r="BS21" s="373"/>
      <c r="BT21" s="373"/>
      <c r="BU21" s="373"/>
      <c r="BV21" s="373"/>
      <c r="BW21" s="45"/>
      <c r="BX21" s="45"/>
      <c r="BY21" s="45"/>
      <c r="BZ21" s="373"/>
      <c r="CA21" s="373"/>
      <c r="CB21" s="373"/>
      <c r="CC21" s="373"/>
      <c r="CD21" s="45"/>
      <c r="CE21" s="45"/>
      <c r="CF21" s="45"/>
      <c r="CG21" s="373"/>
      <c r="CH21" s="373"/>
      <c r="CI21" s="373"/>
      <c r="CJ21" s="373"/>
      <c r="CK21" s="45"/>
      <c r="CL21" s="45"/>
      <c r="CM21" s="45"/>
      <c r="CN21" s="373"/>
      <c r="CO21" s="373"/>
      <c r="CP21" s="373"/>
      <c r="CQ21" s="373"/>
      <c r="CR21" s="45"/>
      <c r="CS21" s="45"/>
      <c r="CT21" s="45"/>
      <c r="CU21" s="373"/>
      <c r="CV21" s="373"/>
      <c r="CW21" s="373"/>
      <c r="CX21" s="373"/>
      <c r="CY21" s="45"/>
      <c r="CZ21" s="45"/>
      <c r="DA21" s="45"/>
      <c r="DB21" s="373"/>
      <c r="DC21" s="373"/>
      <c r="DD21" s="373"/>
      <c r="DE21" s="373"/>
      <c r="DF21" s="45"/>
      <c r="DG21" s="45"/>
      <c r="DH21" s="45"/>
      <c r="DI21" s="373"/>
      <c r="DJ21" s="373"/>
      <c r="DK21" s="373"/>
      <c r="DL21" s="373"/>
      <c r="DM21" s="45"/>
      <c r="DN21" s="45"/>
      <c r="DO21" s="45"/>
      <c r="DP21" s="373"/>
      <c r="DQ21" s="373"/>
      <c r="DR21" s="373"/>
      <c r="DS21" s="373"/>
      <c r="DT21" s="45"/>
      <c r="DU21" s="45"/>
      <c r="DV21" s="45"/>
      <c r="DW21" s="373"/>
      <c r="DX21" s="373"/>
      <c r="DY21" s="373"/>
      <c r="DZ21" s="373"/>
      <c r="EA21" s="45"/>
      <c r="EB21" s="45"/>
      <c r="EC21" s="45"/>
      <c r="ED21" s="373"/>
      <c r="EE21" s="373"/>
      <c r="EF21" s="373"/>
      <c r="EG21" s="373"/>
      <c r="EH21" s="45"/>
      <c r="EI21" s="45"/>
      <c r="EJ21" s="45"/>
      <c r="EK21" s="373"/>
      <c r="EL21" s="373"/>
      <c r="EM21" s="373"/>
      <c r="EN21" s="373"/>
      <c r="EO21" s="45"/>
      <c r="EP21" s="45"/>
      <c r="EQ21" s="45"/>
      <c r="ER21" s="373"/>
      <c r="ES21" s="373"/>
      <c r="ET21" s="373"/>
      <c r="EU21" s="373"/>
      <c r="EV21" s="45"/>
      <c r="EW21" s="45"/>
      <c r="EX21" s="45"/>
      <c r="EY21" s="373"/>
      <c r="EZ21" s="373"/>
      <c r="FA21" s="373"/>
      <c r="FB21" s="373"/>
      <c r="FC21" s="45"/>
      <c r="FD21" s="45"/>
      <c r="FE21" s="45"/>
      <c r="FF21" s="373"/>
      <c r="FG21" s="373"/>
      <c r="FH21" s="373"/>
      <c r="FI21" s="373"/>
      <c r="FJ21" s="45"/>
      <c r="FK21" s="45"/>
      <c r="FL21" s="45"/>
      <c r="FM21" s="373"/>
      <c r="FN21" s="373"/>
      <c r="FO21" s="373"/>
      <c r="FP21" s="373"/>
      <c r="FQ21" s="45"/>
      <c r="FR21" s="45"/>
      <c r="FS21" s="45"/>
      <c r="FT21" s="373"/>
      <c r="FU21" s="373"/>
      <c r="FV21" s="373"/>
      <c r="FW21" s="373"/>
      <c r="FX21" s="45"/>
      <c r="FY21" s="45"/>
      <c r="FZ21" s="45"/>
      <c r="GA21" s="373"/>
      <c r="GB21" s="373"/>
      <c r="GC21" s="373"/>
      <c r="GD21" s="373"/>
      <c r="GE21" s="45"/>
      <c r="GF21" s="45"/>
      <c r="GG21" s="45"/>
      <c r="GH21" s="373"/>
      <c r="GI21" s="373"/>
      <c r="GJ21" s="373"/>
      <c r="GK21" s="373"/>
      <c r="GL21" s="45"/>
      <c r="GM21" s="45"/>
      <c r="GN21" s="45"/>
      <c r="GO21" s="373"/>
      <c r="GP21" s="373"/>
      <c r="GQ21" s="373"/>
      <c r="GR21" s="373"/>
      <c r="GS21" s="45"/>
      <c r="GT21" s="45"/>
      <c r="GU21" s="45"/>
      <c r="GV21" s="373"/>
      <c r="GW21" s="373"/>
      <c r="GX21" s="373"/>
      <c r="GY21" s="373"/>
      <c r="GZ21" s="45"/>
      <c r="HA21" s="45"/>
      <c r="HB21" s="45"/>
      <c r="HC21" s="373"/>
      <c r="HD21" s="373"/>
      <c r="HE21" s="373"/>
      <c r="HF21" s="373"/>
      <c r="HG21" s="45"/>
      <c r="HH21" s="45"/>
      <c r="HI21" s="45"/>
      <c r="HJ21" s="373"/>
      <c r="HK21" s="373"/>
      <c r="HL21" s="373"/>
      <c r="HM21" s="373"/>
      <c r="HN21" s="45"/>
      <c r="HO21" s="45"/>
      <c r="HP21" s="45"/>
      <c r="HQ21" s="373"/>
      <c r="HR21" s="373"/>
      <c r="HS21" s="373"/>
      <c r="HT21" s="373"/>
      <c r="HU21" s="45"/>
      <c r="HV21" s="45"/>
      <c r="HW21" s="45"/>
      <c r="HX21" s="373"/>
      <c r="HY21" s="373"/>
      <c r="HZ21" s="373"/>
      <c r="IA21" s="373"/>
      <c r="IB21" s="45"/>
      <c r="IC21" s="45"/>
      <c r="ID21" s="45"/>
      <c r="IE21" s="373"/>
      <c r="IF21" s="373"/>
      <c r="IG21" s="373"/>
      <c r="IH21" s="373"/>
      <c r="II21" s="45"/>
      <c r="IJ21" s="45"/>
      <c r="IK21" s="45"/>
      <c r="IL21" s="373"/>
      <c r="IM21" s="373"/>
      <c r="IN21" s="373"/>
      <c r="IO21" s="373"/>
      <c r="IP21" s="45"/>
      <c r="IQ21" s="45"/>
      <c r="IR21" s="45"/>
      <c r="IS21" s="373"/>
      <c r="IT21" s="373"/>
      <c r="IU21" s="373"/>
      <c r="IV21" s="373"/>
    </row>
    <row r="22" spans="1:256" s="44" customFormat="1" ht="15" customHeight="1">
      <c r="A22" s="373"/>
      <c r="B22" s="373"/>
      <c r="C22" s="373"/>
      <c r="D22" s="373"/>
      <c r="E22" s="9">
        <v>0</v>
      </c>
      <c r="F22" s="9">
        <v>0</v>
      </c>
      <c r="G22" s="9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5"/>
      <c r="AO22" s="45"/>
      <c r="AP22" s="45"/>
      <c r="AQ22" s="373"/>
      <c r="AR22" s="373"/>
      <c r="AS22" s="373"/>
      <c r="AT22" s="373"/>
      <c r="AU22" s="45"/>
      <c r="AV22" s="45"/>
      <c r="AW22" s="45"/>
      <c r="AX22" s="373"/>
      <c r="AY22" s="373"/>
      <c r="AZ22" s="373"/>
      <c r="BA22" s="373"/>
      <c r="BB22" s="45"/>
      <c r="BC22" s="45"/>
      <c r="BD22" s="45"/>
      <c r="BE22" s="373"/>
      <c r="BF22" s="373"/>
      <c r="BG22" s="373"/>
      <c r="BH22" s="373"/>
      <c r="BI22" s="45"/>
      <c r="BJ22" s="45"/>
      <c r="BK22" s="45"/>
      <c r="BL22" s="373"/>
      <c r="BM22" s="373"/>
      <c r="BN22" s="373"/>
      <c r="BO22" s="373"/>
      <c r="BP22" s="45"/>
      <c r="BQ22" s="45"/>
      <c r="BR22" s="45"/>
      <c r="BS22" s="373"/>
      <c r="BT22" s="373"/>
      <c r="BU22" s="373"/>
      <c r="BV22" s="373"/>
      <c r="BW22" s="45"/>
      <c r="BX22" s="45"/>
      <c r="BY22" s="45"/>
      <c r="BZ22" s="373"/>
      <c r="CA22" s="373"/>
      <c r="CB22" s="373"/>
      <c r="CC22" s="373"/>
      <c r="CD22" s="45"/>
      <c r="CE22" s="45"/>
      <c r="CF22" s="45"/>
      <c r="CG22" s="373"/>
      <c r="CH22" s="373"/>
      <c r="CI22" s="373"/>
      <c r="CJ22" s="373"/>
      <c r="CK22" s="45"/>
      <c r="CL22" s="45"/>
      <c r="CM22" s="45"/>
      <c r="CN22" s="373"/>
      <c r="CO22" s="373"/>
      <c r="CP22" s="373"/>
      <c r="CQ22" s="373"/>
      <c r="CR22" s="45"/>
      <c r="CS22" s="45"/>
      <c r="CT22" s="45"/>
      <c r="CU22" s="373"/>
      <c r="CV22" s="373"/>
      <c r="CW22" s="373"/>
      <c r="CX22" s="373"/>
      <c r="CY22" s="45"/>
      <c r="CZ22" s="45"/>
      <c r="DA22" s="45"/>
      <c r="DB22" s="373"/>
      <c r="DC22" s="373"/>
      <c r="DD22" s="373"/>
      <c r="DE22" s="373"/>
      <c r="DF22" s="45"/>
      <c r="DG22" s="45"/>
      <c r="DH22" s="45"/>
      <c r="DI22" s="373"/>
      <c r="DJ22" s="373"/>
      <c r="DK22" s="373"/>
      <c r="DL22" s="373"/>
      <c r="DM22" s="45"/>
      <c r="DN22" s="45"/>
      <c r="DO22" s="45"/>
      <c r="DP22" s="373"/>
      <c r="DQ22" s="373"/>
      <c r="DR22" s="373"/>
      <c r="DS22" s="373"/>
      <c r="DT22" s="45"/>
      <c r="DU22" s="45"/>
      <c r="DV22" s="45"/>
      <c r="DW22" s="373"/>
      <c r="DX22" s="373"/>
      <c r="DY22" s="373"/>
      <c r="DZ22" s="373"/>
      <c r="EA22" s="45"/>
      <c r="EB22" s="45"/>
      <c r="EC22" s="45"/>
      <c r="ED22" s="373"/>
      <c r="EE22" s="373"/>
      <c r="EF22" s="373"/>
      <c r="EG22" s="373"/>
      <c r="EH22" s="45"/>
      <c r="EI22" s="45"/>
      <c r="EJ22" s="45"/>
      <c r="EK22" s="373"/>
      <c r="EL22" s="373"/>
      <c r="EM22" s="373"/>
      <c r="EN22" s="373"/>
      <c r="EO22" s="45"/>
      <c r="EP22" s="45"/>
      <c r="EQ22" s="45"/>
      <c r="ER22" s="373"/>
      <c r="ES22" s="373"/>
      <c r="ET22" s="373"/>
      <c r="EU22" s="373"/>
      <c r="EV22" s="45"/>
      <c r="EW22" s="45"/>
      <c r="EX22" s="45"/>
      <c r="EY22" s="373"/>
      <c r="EZ22" s="373"/>
      <c r="FA22" s="373"/>
      <c r="FB22" s="373"/>
      <c r="FC22" s="45"/>
      <c r="FD22" s="45"/>
      <c r="FE22" s="45"/>
      <c r="FF22" s="373"/>
      <c r="FG22" s="373"/>
      <c r="FH22" s="373"/>
      <c r="FI22" s="373"/>
      <c r="FJ22" s="45"/>
      <c r="FK22" s="45"/>
      <c r="FL22" s="45"/>
      <c r="FM22" s="373"/>
      <c r="FN22" s="373"/>
      <c r="FO22" s="373"/>
      <c r="FP22" s="373"/>
      <c r="FQ22" s="45"/>
      <c r="FR22" s="45"/>
      <c r="FS22" s="45"/>
      <c r="FT22" s="373"/>
      <c r="FU22" s="373"/>
      <c r="FV22" s="373"/>
      <c r="FW22" s="373"/>
      <c r="FX22" s="45"/>
      <c r="FY22" s="45"/>
      <c r="FZ22" s="45"/>
      <c r="GA22" s="373"/>
      <c r="GB22" s="373"/>
      <c r="GC22" s="373"/>
      <c r="GD22" s="373"/>
      <c r="GE22" s="45"/>
      <c r="GF22" s="45"/>
      <c r="GG22" s="45"/>
      <c r="GH22" s="373"/>
      <c r="GI22" s="373"/>
      <c r="GJ22" s="373"/>
      <c r="GK22" s="373"/>
      <c r="GL22" s="45"/>
      <c r="GM22" s="45"/>
      <c r="GN22" s="45"/>
      <c r="GO22" s="373"/>
      <c r="GP22" s="373"/>
      <c r="GQ22" s="373"/>
      <c r="GR22" s="373"/>
      <c r="GS22" s="45"/>
      <c r="GT22" s="45"/>
      <c r="GU22" s="45"/>
      <c r="GV22" s="373"/>
      <c r="GW22" s="373"/>
      <c r="GX22" s="373"/>
      <c r="GY22" s="373"/>
      <c r="GZ22" s="45"/>
      <c r="HA22" s="45"/>
      <c r="HB22" s="45"/>
      <c r="HC22" s="373"/>
      <c r="HD22" s="373"/>
      <c r="HE22" s="373"/>
      <c r="HF22" s="373"/>
      <c r="HG22" s="45"/>
      <c r="HH22" s="45"/>
      <c r="HI22" s="45"/>
      <c r="HJ22" s="373"/>
      <c r="HK22" s="373"/>
      <c r="HL22" s="373"/>
      <c r="HM22" s="373"/>
      <c r="HN22" s="45"/>
      <c r="HO22" s="45"/>
      <c r="HP22" s="45"/>
      <c r="HQ22" s="373"/>
      <c r="HR22" s="373"/>
      <c r="HS22" s="373"/>
      <c r="HT22" s="373"/>
      <c r="HU22" s="45"/>
      <c r="HV22" s="45"/>
      <c r="HW22" s="45"/>
      <c r="HX22" s="373"/>
      <c r="HY22" s="373"/>
      <c r="HZ22" s="373"/>
      <c r="IA22" s="373"/>
      <c r="IB22" s="45"/>
      <c r="IC22" s="45"/>
      <c r="ID22" s="45"/>
      <c r="IE22" s="373"/>
      <c r="IF22" s="373"/>
      <c r="IG22" s="373"/>
      <c r="IH22" s="373"/>
      <c r="II22" s="45"/>
      <c r="IJ22" s="45"/>
      <c r="IK22" s="45"/>
      <c r="IL22" s="373"/>
      <c r="IM22" s="373"/>
      <c r="IN22" s="373"/>
      <c r="IO22" s="373"/>
      <c r="IP22" s="45"/>
      <c r="IQ22" s="45"/>
      <c r="IR22" s="45"/>
      <c r="IS22" s="373"/>
      <c r="IT22" s="373"/>
      <c r="IU22" s="373"/>
      <c r="IV22" s="373"/>
    </row>
    <row r="23" spans="1:7" ht="15" customHeight="1">
      <c r="A23" s="358" t="s">
        <v>175</v>
      </c>
      <c r="B23" s="358"/>
      <c r="C23" s="358"/>
      <c r="D23" s="358"/>
      <c r="E23" s="21">
        <f>SUM(E10:E22)</f>
        <v>0</v>
      </c>
      <c r="F23" s="21">
        <f>SUM(F10:F22)</f>
        <v>0</v>
      </c>
      <c r="G23" s="21">
        <f>SUM(G10:G22)</f>
        <v>0</v>
      </c>
    </row>
    <row r="24" spans="1:7" ht="15.75" customHeight="1">
      <c r="A24" s="358" t="s">
        <v>176</v>
      </c>
      <c r="B24" s="358"/>
      <c r="C24" s="358"/>
      <c r="D24" s="358"/>
      <c r="E24" s="21">
        <f>E23/1000</f>
        <v>0</v>
      </c>
      <c r="F24" s="21">
        <f>F23/1000</f>
        <v>0</v>
      </c>
      <c r="G24" s="21">
        <f>G23/1000</f>
        <v>0</v>
      </c>
    </row>
    <row r="25" spans="1:2" ht="12.75" customHeight="1">
      <c r="A25" s="366"/>
      <c r="B25" s="366"/>
    </row>
    <row r="26" spans="1:7" ht="15.75" customHeight="1">
      <c r="A26" s="6" t="s">
        <v>159</v>
      </c>
      <c r="B26" s="2"/>
      <c r="C26" s="16"/>
      <c r="D26" s="16"/>
      <c r="E26" s="2"/>
      <c r="F26" s="338"/>
      <c r="G26" s="338"/>
    </row>
    <row r="27" spans="1:7" ht="15.75" customHeight="1">
      <c r="A27" s="6"/>
      <c r="B27" s="2"/>
      <c r="C27" s="339" t="s">
        <v>177</v>
      </c>
      <c r="D27" s="339"/>
      <c r="E27" s="2"/>
      <c r="F27" s="339" t="s">
        <v>160</v>
      </c>
      <c r="G27" s="339"/>
    </row>
    <row r="28" spans="1:7" ht="15.75" customHeight="1">
      <c r="A28" s="6"/>
      <c r="B28" s="2"/>
      <c r="C28" s="2"/>
      <c r="D28" s="2"/>
      <c r="E28" s="2"/>
      <c r="F28" s="2"/>
      <c r="G28" s="2"/>
    </row>
    <row r="29" spans="1:7" ht="15.75" customHeight="1">
      <c r="A29" s="6" t="s">
        <v>178</v>
      </c>
      <c r="B29" s="2"/>
      <c r="C29" s="16"/>
      <c r="D29" s="16"/>
      <c r="E29" s="2"/>
      <c r="F29" s="338"/>
      <c r="G29" s="338"/>
    </row>
    <row r="30" spans="1:7" ht="15.75" customHeight="1">
      <c r="A30" s="14"/>
      <c r="B30" s="14"/>
      <c r="C30" s="339" t="s">
        <v>177</v>
      </c>
      <c r="D30" s="339"/>
      <c r="E30" s="2"/>
      <c r="F30" s="339" t="s">
        <v>160</v>
      </c>
      <c r="G30" s="339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 selectLockedCells="1" selectUnlockedCells="1"/>
  <mergeCells count="93">
    <mergeCell ref="A6:G6"/>
    <mergeCell ref="A8:D9"/>
    <mergeCell ref="E8:E9"/>
    <mergeCell ref="F8:F9"/>
    <mergeCell ref="G8:G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AQ21:AT21"/>
    <mergeCell ref="AX21:BA21"/>
    <mergeCell ref="BE21:BH21"/>
    <mergeCell ref="BL21:BO21"/>
    <mergeCell ref="A18:D18"/>
    <mergeCell ref="A19:D19"/>
    <mergeCell ref="A20:D20"/>
    <mergeCell ref="A21:D21"/>
    <mergeCell ref="CU21:CX21"/>
    <mergeCell ref="DB21:DE21"/>
    <mergeCell ref="DI21:DL21"/>
    <mergeCell ref="DP21:DS21"/>
    <mergeCell ref="BS21:BV21"/>
    <mergeCell ref="BZ21:CC21"/>
    <mergeCell ref="CG21:CJ21"/>
    <mergeCell ref="CN21:CQ21"/>
    <mergeCell ref="EY21:FB21"/>
    <mergeCell ref="FF21:FI21"/>
    <mergeCell ref="FM21:FP21"/>
    <mergeCell ref="FT21:FW21"/>
    <mergeCell ref="DW21:DZ21"/>
    <mergeCell ref="ED21:EG21"/>
    <mergeCell ref="EK21:EN21"/>
    <mergeCell ref="ER21:EU21"/>
    <mergeCell ref="HC21:HF21"/>
    <mergeCell ref="HJ21:HM21"/>
    <mergeCell ref="HQ21:HT21"/>
    <mergeCell ref="HX21:IA21"/>
    <mergeCell ref="GA21:GD21"/>
    <mergeCell ref="GH21:GK21"/>
    <mergeCell ref="GO21:GR21"/>
    <mergeCell ref="GV21:GY21"/>
    <mergeCell ref="IE21:IH21"/>
    <mergeCell ref="IL21:IO21"/>
    <mergeCell ref="IS21:IV21"/>
    <mergeCell ref="A22:D22"/>
    <mergeCell ref="AQ22:AT22"/>
    <mergeCell ref="AX22:BA22"/>
    <mergeCell ref="BE22:BH22"/>
    <mergeCell ref="BL22:BO22"/>
    <mergeCell ref="BS22:BV22"/>
    <mergeCell ref="BZ22:CC22"/>
    <mergeCell ref="DI22:DL22"/>
    <mergeCell ref="DP22:DS22"/>
    <mergeCell ref="DW22:DZ22"/>
    <mergeCell ref="ED22:EG22"/>
    <mergeCell ref="CG22:CJ22"/>
    <mergeCell ref="CN22:CQ22"/>
    <mergeCell ref="CU22:CX22"/>
    <mergeCell ref="DB22:DE22"/>
    <mergeCell ref="HC22:HF22"/>
    <mergeCell ref="HJ22:HM22"/>
    <mergeCell ref="EK22:EN22"/>
    <mergeCell ref="ER22:EU22"/>
    <mergeCell ref="EY22:FB22"/>
    <mergeCell ref="FF22:FI22"/>
    <mergeCell ref="FM22:FP22"/>
    <mergeCell ref="FT22:FW22"/>
    <mergeCell ref="IS22:IV22"/>
    <mergeCell ref="A23:D23"/>
    <mergeCell ref="GA22:GD22"/>
    <mergeCell ref="GH22:GK22"/>
    <mergeCell ref="GO22:GR22"/>
    <mergeCell ref="GV22:GY22"/>
    <mergeCell ref="HQ22:HT22"/>
    <mergeCell ref="HX22:IA22"/>
    <mergeCell ref="IE22:IH22"/>
    <mergeCell ref="IL22:IO22"/>
    <mergeCell ref="C30:D30"/>
    <mergeCell ref="F30:G30"/>
    <mergeCell ref="A24:D24"/>
    <mergeCell ref="A25:B25"/>
    <mergeCell ref="F26:G26"/>
    <mergeCell ref="C27:D27"/>
    <mergeCell ref="F27:G27"/>
    <mergeCell ref="F29:G29"/>
  </mergeCells>
  <printOptions/>
  <pageMargins left="0.9597222222222223" right="0.19652777777777777" top="0.9840277777777777" bottom="0.9840277777777777" header="0.5118055555555555" footer="0.5118055555555555"/>
  <pageSetup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35"/>
  <sheetViews>
    <sheetView view="pageBreakPreview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4" width="9.140625" style="1" customWidth="1"/>
    <col min="5" max="6" width="19.140625" style="1" customWidth="1"/>
    <col min="7" max="7" width="17.574218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32.25" customHeight="1">
      <c r="A3" s="342" t="s">
        <v>241</v>
      </c>
      <c r="B3" s="342"/>
      <c r="C3" s="342"/>
      <c r="D3" s="342"/>
      <c r="E3" s="342"/>
      <c r="F3" s="342"/>
      <c r="G3" s="342"/>
    </row>
    <row r="4" spans="1:7" ht="32.25" customHeight="1">
      <c r="A4" s="349"/>
      <c r="B4" s="349"/>
      <c r="C4" s="349"/>
      <c r="D4" s="349"/>
      <c r="E4" s="349"/>
      <c r="F4" s="349"/>
      <c r="G4" s="349"/>
    </row>
    <row r="5" spans="1:7" ht="12.75">
      <c r="A5" s="354" t="s">
        <v>169</v>
      </c>
      <c r="B5" s="354"/>
      <c r="C5" s="354"/>
      <c r="D5" s="354"/>
      <c r="E5" s="354"/>
      <c r="F5" s="354"/>
      <c r="G5" s="354"/>
    </row>
    <row r="6" spans="1:7" ht="27.75" customHeight="1">
      <c r="A6" s="372" t="s">
        <v>170</v>
      </c>
      <c r="B6" s="372"/>
      <c r="C6" s="372"/>
      <c r="D6" s="372"/>
      <c r="E6" s="372"/>
      <c r="F6" s="372"/>
      <c r="G6" s="372"/>
    </row>
    <row r="7" spans="1:6" ht="12.75">
      <c r="A7" s="2"/>
      <c r="B7" s="2"/>
      <c r="C7" s="2"/>
      <c r="D7" s="2"/>
      <c r="E7" s="2"/>
      <c r="F7" s="2"/>
    </row>
    <row r="8" spans="1:9" ht="14.25" customHeight="1">
      <c r="A8" s="371" t="s">
        <v>171</v>
      </c>
      <c r="B8" s="371"/>
      <c r="C8" s="371"/>
      <c r="D8" s="371"/>
      <c r="E8" s="369" t="s">
        <v>204</v>
      </c>
      <c r="F8" s="369" t="s">
        <v>205</v>
      </c>
      <c r="G8" s="369" t="s">
        <v>206</v>
      </c>
      <c r="I8" s="5"/>
    </row>
    <row r="9" spans="1:7" ht="21" customHeight="1">
      <c r="A9" s="371"/>
      <c r="B9" s="371"/>
      <c r="C9" s="371"/>
      <c r="D9" s="371"/>
      <c r="E9" s="369"/>
      <c r="F9" s="369"/>
      <c r="G9" s="369"/>
    </row>
    <row r="10" spans="1:7" ht="15" customHeight="1">
      <c r="A10" s="373"/>
      <c r="B10" s="373"/>
      <c r="C10" s="373"/>
      <c r="D10" s="373"/>
      <c r="E10" s="9">
        <v>0</v>
      </c>
      <c r="F10" s="9">
        <v>0</v>
      </c>
      <c r="G10" s="9">
        <v>0</v>
      </c>
    </row>
    <row r="11" spans="1:7" ht="15" customHeight="1">
      <c r="A11" s="373"/>
      <c r="B11" s="373"/>
      <c r="C11" s="373"/>
      <c r="D11" s="373"/>
      <c r="E11" s="9">
        <v>0</v>
      </c>
      <c r="F11" s="9">
        <v>0</v>
      </c>
      <c r="G11" s="9">
        <v>0</v>
      </c>
    </row>
    <row r="12" spans="1:7" ht="15" customHeight="1">
      <c r="A12" s="373"/>
      <c r="B12" s="373"/>
      <c r="C12" s="373"/>
      <c r="D12" s="373"/>
      <c r="E12" s="9">
        <v>0</v>
      </c>
      <c r="F12" s="9">
        <v>0</v>
      </c>
      <c r="G12" s="9">
        <v>0</v>
      </c>
    </row>
    <row r="13" spans="1:7" ht="15" customHeight="1">
      <c r="A13" s="373"/>
      <c r="B13" s="373"/>
      <c r="C13" s="373"/>
      <c r="D13" s="373"/>
      <c r="E13" s="9">
        <v>0</v>
      </c>
      <c r="F13" s="9">
        <v>0</v>
      </c>
      <c r="G13" s="9">
        <v>0</v>
      </c>
    </row>
    <row r="14" spans="1:7" ht="15" customHeight="1">
      <c r="A14" s="373"/>
      <c r="B14" s="373"/>
      <c r="C14" s="373"/>
      <c r="D14" s="373"/>
      <c r="E14" s="9">
        <v>0</v>
      </c>
      <c r="F14" s="9">
        <v>0</v>
      </c>
      <c r="G14" s="9">
        <v>0</v>
      </c>
    </row>
    <row r="15" spans="1:7" ht="15" customHeight="1">
      <c r="A15" s="373"/>
      <c r="B15" s="373"/>
      <c r="C15" s="373"/>
      <c r="D15" s="373"/>
      <c r="E15" s="9">
        <v>0</v>
      </c>
      <c r="F15" s="9">
        <v>0</v>
      </c>
      <c r="G15" s="9">
        <v>0</v>
      </c>
    </row>
    <row r="16" spans="1:7" ht="15" customHeight="1">
      <c r="A16" s="373"/>
      <c r="B16" s="373"/>
      <c r="C16" s="373"/>
      <c r="D16" s="373"/>
      <c r="E16" s="9">
        <v>0</v>
      </c>
      <c r="F16" s="9">
        <v>0</v>
      </c>
      <c r="G16" s="9">
        <v>0</v>
      </c>
    </row>
    <row r="17" spans="1:7" ht="15" customHeight="1">
      <c r="A17" s="373"/>
      <c r="B17" s="373"/>
      <c r="C17" s="373"/>
      <c r="D17" s="373"/>
      <c r="E17" s="9">
        <v>0</v>
      </c>
      <c r="F17" s="9">
        <v>0</v>
      </c>
      <c r="G17" s="9">
        <v>0</v>
      </c>
    </row>
    <row r="18" spans="1:7" ht="15" customHeight="1">
      <c r="A18" s="373"/>
      <c r="B18" s="373"/>
      <c r="C18" s="373"/>
      <c r="D18" s="373"/>
      <c r="E18" s="9">
        <v>0</v>
      </c>
      <c r="F18" s="9">
        <v>0</v>
      </c>
      <c r="G18" s="9">
        <v>0</v>
      </c>
    </row>
    <row r="19" spans="1:7" ht="15" customHeight="1">
      <c r="A19" s="373"/>
      <c r="B19" s="373"/>
      <c r="C19" s="373"/>
      <c r="D19" s="373"/>
      <c r="E19" s="9">
        <v>0</v>
      </c>
      <c r="F19" s="9">
        <v>0</v>
      </c>
      <c r="G19" s="9">
        <v>0</v>
      </c>
    </row>
    <row r="20" spans="1:7" ht="15" customHeight="1">
      <c r="A20" s="373"/>
      <c r="B20" s="373"/>
      <c r="C20" s="373"/>
      <c r="D20" s="373"/>
      <c r="E20" s="9">
        <v>0</v>
      </c>
      <c r="F20" s="9">
        <v>0</v>
      </c>
      <c r="G20" s="9">
        <v>0</v>
      </c>
    </row>
    <row r="21" spans="1:256" s="44" customFormat="1" ht="15" customHeight="1">
      <c r="A21" s="373"/>
      <c r="B21" s="373"/>
      <c r="C21" s="373"/>
      <c r="D21" s="373"/>
      <c r="E21" s="9">
        <v>0</v>
      </c>
      <c r="F21" s="9">
        <v>0</v>
      </c>
      <c r="G21" s="9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5"/>
      <c r="AO21" s="45"/>
      <c r="AP21" s="45"/>
      <c r="AQ21" s="373"/>
      <c r="AR21" s="373"/>
      <c r="AS21" s="373"/>
      <c r="AT21" s="373"/>
      <c r="AU21" s="45"/>
      <c r="AV21" s="45"/>
      <c r="AW21" s="45"/>
      <c r="AX21" s="373"/>
      <c r="AY21" s="373"/>
      <c r="AZ21" s="373"/>
      <c r="BA21" s="373"/>
      <c r="BB21" s="45"/>
      <c r="BC21" s="45"/>
      <c r="BD21" s="45"/>
      <c r="BE21" s="373"/>
      <c r="BF21" s="373"/>
      <c r="BG21" s="373"/>
      <c r="BH21" s="373"/>
      <c r="BI21" s="45"/>
      <c r="BJ21" s="45"/>
      <c r="BK21" s="45"/>
      <c r="BL21" s="373"/>
      <c r="BM21" s="373"/>
      <c r="BN21" s="373"/>
      <c r="BO21" s="373"/>
      <c r="BP21" s="45"/>
      <c r="BQ21" s="45"/>
      <c r="BR21" s="45"/>
      <c r="BS21" s="373"/>
      <c r="BT21" s="373"/>
      <c r="BU21" s="373"/>
      <c r="BV21" s="373"/>
      <c r="BW21" s="45"/>
      <c r="BX21" s="45"/>
      <c r="BY21" s="45"/>
      <c r="BZ21" s="373"/>
      <c r="CA21" s="373"/>
      <c r="CB21" s="373"/>
      <c r="CC21" s="373"/>
      <c r="CD21" s="45"/>
      <c r="CE21" s="45"/>
      <c r="CF21" s="45"/>
      <c r="CG21" s="373"/>
      <c r="CH21" s="373"/>
      <c r="CI21" s="373"/>
      <c r="CJ21" s="373"/>
      <c r="CK21" s="45"/>
      <c r="CL21" s="45"/>
      <c r="CM21" s="45"/>
      <c r="CN21" s="373"/>
      <c r="CO21" s="373"/>
      <c r="CP21" s="373"/>
      <c r="CQ21" s="373"/>
      <c r="CR21" s="45"/>
      <c r="CS21" s="45"/>
      <c r="CT21" s="45"/>
      <c r="CU21" s="373"/>
      <c r="CV21" s="373"/>
      <c r="CW21" s="373"/>
      <c r="CX21" s="373"/>
      <c r="CY21" s="45"/>
      <c r="CZ21" s="45"/>
      <c r="DA21" s="45"/>
      <c r="DB21" s="373"/>
      <c r="DC21" s="373"/>
      <c r="DD21" s="373"/>
      <c r="DE21" s="373"/>
      <c r="DF21" s="45"/>
      <c r="DG21" s="45"/>
      <c r="DH21" s="45"/>
      <c r="DI21" s="373"/>
      <c r="DJ21" s="373"/>
      <c r="DK21" s="373"/>
      <c r="DL21" s="373"/>
      <c r="DM21" s="45"/>
      <c r="DN21" s="45"/>
      <c r="DO21" s="45"/>
      <c r="DP21" s="373"/>
      <c r="DQ21" s="373"/>
      <c r="DR21" s="373"/>
      <c r="DS21" s="373"/>
      <c r="DT21" s="45"/>
      <c r="DU21" s="45"/>
      <c r="DV21" s="45"/>
      <c r="DW21" s="373"/>
      <c r="DX21" s="373"/>
      <c r="DY21" s="373"/>
      <c r="DZ21" s="373"/>
      <c r="EA21" s="45"/>
      <c r="EB21" s="45"/>
      <c r="EC21" s="45"/>
      <c r="ED21" s="373"/>
      <c r="EE21" s="373"/>
      <c r="EF21" s="373"/>
      <c r="EG21" s="373"/>
      <c r="EH21" s="45"/>
      <c r="EI21" s="45"/>
      <c r="EJ21" s="45"/>
      <c r="EK21" s="373"/>
      <c r="EL21" s="373"/>
      <c r="EM21" s="373"/>
      <c r="EN21" s="373"/>
      <c r="EO21" s="45"/>
      <c r="EP21" s="45"/>
      <c r="EQ21" s="45"/>
      <c r="ER21" s="373"/>
      <c r="ES21" s="373"/>
      <c r="ET21" s="373"/>
      <c r="EU21" s="373"/>
      <c r="EV21" s="45"/>
      <c r="EW21" s="45"/>
      <c r="EX21" s="45"/>
      <c r="EY21" s="373"/>
      <c r="EZ21" s="373"/>
      <c r="FA21" s="373"/>
      <c r="FB21" s="373"/>
      <c r="FC21" s="45"/>
      <c r="FD21" s="45"/>
      <c r="FE21" s="45"/>
      <c r="FF21" s="373"/>
      <c r="FG21" s="373"/>
      <c r="FH21" s="373"/>
      <c r="FI21" s="373"/>
      <c r="FJ21" s="45"/>
      <c r="FK21" s="45"/>
      <c r="FL21" s="45"/>
      <c r="FM21" s="373"/>
      <c r="FN21" s="373"/>
      <c r="FO21" s="373"/>
      <c r="FP21" s="373"/>
      <c r="FQ21" s="45"/>
      <c r="FR21" s="45"/>
      <c r="FS21" s="45"/>
      <c r="FT21" s="373"/>
      <c r="FU21" s="373"/>
      <c r="FV21" s="373"/>
      <c r="FW21" s="373"/>
      <c r="FX21" s="45"/>
      <c r="FY21" s="45"/>
      <c r="FZ21" s="45"/>
      <c r="GA21" s="373"/>
      <c r="GB21" s="373"/>
      <c r="GC21" s="373"/>
      <c r="GD21" s="373"/>
      <c r="GE21" s="45"/>
      <c r="GF21" s="45"/>
      <c r="GG21" s="45"/>
      <c r="GH21" s="373"/>
      <c r="GI21" s="373"/>
      <c r="GJ21" s="373"/>
      <c r="GK21" s="373"/>
      <c r="GL21" s="45"/>
      <c r="GM21" s="45"/>
      <c r="GN21" s="45"/>
      <c r="GO21" s="373"/>
      <c r="GP21" s="373"/>
      <c r="GQ21" s="373"/>
      <c r="GR21" s="373"/>
      <c r="GS21" s="45"/>
      <c r="GT21" s="45"/>
      <c r="GU21" s="45"/>
      <c r="GV21" s="373"/>
      <c r="GW21" s="373"/>
      <c r="GX21" s="373"/>
      <c r="GY21" s="373"/>
      <c r="GZ21" s="45"/>
      <c r="HA21" s="45"/>
      <c r="HB21" s="45"/>
      <c r="HC21" s="373"/>
      <c r="HD21" s="373"/>
      <c r="HE21" s="373"/>
      <c r="HF21" s="373"/>
      <c r="HG21" s="45"/>
      <c r="HH21" s="45"/>
      <c r="HI21" s="45"/>
      <c r="HJ21" s="373"/>
      <c r="HK21" s="373"/>
      <c r="HL21" s="373"/>
      <c r="HM21" s="373"/>
      <c r="HN21" s="45"/>
      <c r="HO21" s="45"/>
      <c r="HP21" s="45"/>
      <c r="HQ21" s="373"/>
      <c r="HR21" s="373"/>
      <c r="HS21" s="373"/>
      <c r="HT21" s="373"/>
      <c r="HU21" s="45"/>
      <c r="HV21" s="45"/>
      <c r="HW21" s="45"/>
      <c r="HX21" s="373"/>
      <c r="HY21" s="373"/>
      <c r="HZ21" s="373"/>
      <c r="IA21" s="373"/>
      <c r="IB21" s="45"/>
      <c r="IC21" s="45"/>
      <c r="ID21" s="45"/>
      <c r="IE21" s="373"/>
      <c r="IF21" s="373"/>
      <c r="IG21" s="373"/>
      <c r="IH21" s="373"/>
      <c r="II21" s="45"/>
      <c r="IJ21" s="45"/>
      <c r="IK21" s="45"/>
      <c r="IL21" s="373"/>
      <c r="IM21" s="373"/>
      <c r="IN21" s="373"/>
      <c r="IO21" s="373"/>
      <c r="IP21" s="45"/>
      <c r="IQ21" s="45"/>
      <c r="IR21" s="45"/>
      <c r="IS21" s="373"/>
      <c r="IT21" s="373"/>
      <c r="IU21" s="373"/>
      <c r="IV21" s="373"/>
    </row>
    <row r="22" spans="1:256" s="44" customFormat="1" ht="15" customHeight="1">
      <c r="A22" s="373"/>
      <c r="B22" s="373"/>
      <c r="C22" s="373"/>
      <c r="D22" s="373"/>
      <c r="E22" s="9">
        <v>0</v>
      </c>
      <c r="F22" s="9">
        <v>0</v>
      </c>
      <c r="G22" s="9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5"/>
      <c r="AO22" s="45"/>
      <c r="AP22" s="45"/>
      <c r="AQ22" s="373"/>
      <c r="AR22" s="373"/>
      <c r="AS22" s="373"/>
      <c r="AT22" s="373"/>
      <c r="AU22" s="45"/>
      <c r="AV22" s="45"/>
      <c r="AW22" s="45"/>
      <c r="AX22" s="373"/>
      <c r="AY22" s="373"/>
      <c r="AZ22" s="373"/>
      <c r="BA22" s="373"/>
      <c r="BB22" s="45"/>
      <c r="BC22" s="45"/>
      <c r="BD22" s="45"/>
      <c r="BE22" s="373"/>
      <c r="BF22" s="373"/>
      <c r="BG22" s="373"/>
      <c r="BH22" s="373"/>
      <c r="BI22" s="45"/>
      <c r="BJ22" s="45"/>
      <c r="BK22" s="45"/>
      <c r="BL22" s="373"/>
      <c r="BM22" s="373"/>
      <c r="BN22" s="373"/>
      <c r="BO22" s="373"/>
      <c r="BP22" s="45"/>
      <c r="BQ22" s="45"/>
      <c r="BR22" s="45"/>
      <c r="BS22" s="373"/>
      <c r="BT22" s="373"/>
      <c r="BU22" s="373"/>
      <c r="BV22" s="373"/>
      <c r="BW22" s="45"/>
      <c r="BX22" s="45"/>
      <c r="BY22" s="45"/>
      <c r="BZ22" s="373"/>
      <c r="CA22" s="373"/>
      <c r="CB22" s="373"/>
      <c r="CC22" s="373"/>
      <c r="CD22" s="45"/>
      <c r="CE22" s="45"/>
      <c r="CF22" s="45"/>
      <c r="CG22" s="373"/>
      <c r="CH22" s="373"/>
      <c r="CI22" s="373"/>
      <c r="CJ22" s="373"/>
      <c r="CK22" s="45"/>
      <c r="CL22" s="45"/>
      <c r="CM22" s="45"/>
      <c r="CN22" s="373"/>
      <c r="CO22" s="373"/>
      <c r="CP22" s="373"/>
      <c r="CQ22" s="373"/>
      <c r="CR22" s="45"/>
      <c r="CS22" s="45"/>
      <c r="CT22" s="45"/>
      <c r="CU22" s="373"/>
      <c r="CV22" s="373"/>
      <c r="CW22" s="373"/>
      <c r="CX22" s="373"/>
      <c r="CY22" s="45"/>
      <c r="CZ22" s="45"/>
      <c r="DA22" s="45"/>
      <c r="DB22" s="373"/>
      <c r="DC22" s="373"/>
      <c r="DD22" s="373"/>
      <c r="DE22" s="373"/>
      <c r="DF22" s="45"/>
      <c r="DG22" s="45"/>
      <c r="DH22" s="45"/>
      <c r="DI22" s="373"/>
      <c r="DJ22" s="373"/>
      <c r="DK22" s="373"/>
      <c r="DL22" s="373"/>
      <c r="DM22" s="45"/>
      <c r="DN22" s="45"/>
      <c r="DO22" s="45"/>
      <c r="DP22" s="373"/>
      <c r="DQ22" s="373"/>
      <c r="DR22" s="373"/>
      <c r="DS22" s="373"/>
      <c r="DT22" s="45"/>
      <c r="DU22" s="45"/>
      <c r="DV22" s="45"/>
      <c r="DW22" s="373"/>
      <c r="DX22" s="373"/>
      <c r="DY22" s="373"/>
      <c r="DZ22" s="373"/>
      <c r="EA22" s="45"/>
      <c r="EB22" s="45"/>
      <c r="EC22" s="45"/>
      <c r="ED22" s="373"/>
      <c r="EE22" s="373"/>
      <c r="EF22" s="373"/>
      <c r="EG22" s="373"/>
      <c r="EH22" s="45"/>
      <c r="EI22" s="45"/>
      <c r="EJ22" s="45"/>
      <c r="EK22" s="373"/>
      <c r="EL22" s="373"/>
      <c r="EM22" s="373"/>
      <c r="EN22" s="373"/>
      <c r="EO22" s="45"/>
      <c r="EP22" s="45"/>
      <c r="EQ22" s="45"/>
      <c r="ER22" s="373"/>
      <c r="ES22" s="373"/>
      <c r="ET22" s="373"/>
      <c r="EU22" s="373"/>
      <c r="EV22" s="45"/>
      <c r="EW22" s="45"/>
      <c r="EX22" s="45"/>
      <c r="EY22" s="373"/>
      <c r="EZ22" s="373"/>
      <c r="FA22" s="373"/>
      <c r="FB22" s="373"/>
      <c r="FC22" s="45"/>
      <c r="FD22" s="45"/>
      <c r="FE22" s="45"/>
      <c r="FF22" s="373"/>
      <c r="FG22" s="373"/>
      <c r="FH22" s="373"/>
      <c r="FI22" s="373"/>
      <c r="FJ22" s="45"/>
      <c r="FK22" s="45"/>
      <c r="FL22" s="45"/>
      <c r="FM22" s="373"/>
      <c r="FN22" s="373"/>
      <c r="FO22" s="373"/>
      <c r="FP22" s="373"/>
      <c r="FQ22" s="45"/>
      <c r="FR22" s="45"/>
      <c r="FS22" s="45"/>
      <c r="FT22" s="373"/>
      <c r="FU22" s="373"/>
      <c r="FV22" s="373"/>
      <c r="FW22" s="373"/>
      <c r="FX22" s="45"/>
      <c r="FY22" s="45"/>
      <c r="FZ22" s="45"/>
      <c r="GA22" s="373"/>
      <c r="GB22" s="373"/>
      <c r="GC22" s="373"/>
      <c r="GD22" s="373"/>
      <c r="GE22" s="45"/>
      <c r="GF22" s="45"/>
      <c r="GG22" s="45"/>
      <c r="GH22" s="373"/>
      <c r="GI22" s="373"/>
      <c r="GJ22" s="373"/>
      <c r="GK22" s="373"/>
      <c r="GL22" s="45"/>
      <c r="GM22" s="45"/>
      <c r="GN22" s="45"/>
      <c r="GO22" s="373"/>
      <c r="GP22" s="373"/>
      <c r="GQ22" s="373"/>
      <c r="GR22" s="373"/>
      <c r="GS22" s="45"/>
      <c r="GT22" s="45"/>
      <c r="GU22" s="45"/>
      <c r="GV22" s="373"/>
      <c r="GW22" s="373"/>
      <c r="GX22" s="373"/>
      <c r="GY22" s="373"/>
      <c r="GZ22" s="45"/>
      <c r="HA22" s="45"/>
      <c r="HB22" s="45"/>
      <c r="HC22" s="373"/>
      <c r="HD22" s="373"/>
      <c r="HE22" s="373"/>
      <c r="HF22" s="373"/>
      <c r="HG22" s="45"/>
      <c r="HH22" s="45"/>
      <c r="HI22" s="45"/>
      <c r="HJ22" s="373"/>
      <c r="HK22" s="373"/>
      <c r="HL22" s="373"/>
      <c r="HM22" s="373"/>
      <c r="HN22" s="45"/>
      <c r="HO22" s="45"/>
      <c r="HP22" s="45"/>
      <c r="HQ22" s="373"/>
      <c r="HR22" s="373"/>
      <c r="HS22" s="373"/>
      <c r="HT22" s="373"/>
      <c r="HU22" s="45"/>
      <c r="HV22" s="45"/>
      <c r="HW22" s="45"/>
      <c r="HX22" s="373"/>
      <c r="HY22" s="373"/>
      <c r="HZ22" s="373"/>
      <c r="IA22" s="373"/>
      <c r="IB22" s="45"/>
      <c r="IC22" s="45"/>
      <c r="ID22" s="45"/>
      <c r="IE22" s="373"/>
      <c r="IF22" s="373"/>
      <c r="IG22" s="373"/>
      <c r="IH22" s="373"/>
      <c r="II22" s="45"/>
      <c r="IJ22" s="45"/>
      <c r="IK22" s="45"/>
      <c r="IL22" s="373"/>
      <c r="IM22" s="373"/>
      <c r="IN22" s="373"/>
      <c r="IO22" s="373"/>
      <c r="IP22" s="45"/>
      <c r="IQ22" s="45"/>
      <c r="IR22" s="45"/>
      <c r="IS22" s="373"/>
      <c r="IT22" s="373"/>
      <c r="IU22" s="373"/>
      <c r="IV22" s="373"/>
    </row>
    <row r="23" spans="1:7" ht="15" customHeight="1">
      <c r="A23" s="358" t="s">
        <v>175</v>
      </c>
      <c r="B23" s="358"/>
      <c r="C23" s="358"/>
      <c r="D23" s="358"/>
      <c r="E23" s="21">
        <f>SUM(E10:E22)</f>
        <v>0</v>
      </c>
      <c r="F23" s="21">
        <f>SUM(F10:F22)</f>
        <v>0</v>
      </c>
      <c r="G23" s="21">
        <f>SUM(G10:G22)</f>
        <v>0</v>
      </c>
    </row>
    <row r="24" spans="1:7" ht="15.75" customHeight="1">
      <c r="A24" s="358" t="s">
        <v>176</v>
      </c>
      <c r="B24" s="358"/>
      <c r="C24" s="358"/>
      <c r="D24" s="358"/>
      <c r="E24" s="21">
        <f>E23/1000</f>
        <v>0</v>
      </c>
      <c r="F24" s="21">
        <f>F23/1000</f>
        <v>0</v>
      </c>
      <c r="G24" s="21">
        <f>G23/1000</f>
        <v>0</v>
      </c>
    </row>
    <row r="25" spans="1:2" ht="12.75" customHeight="1">
      <c r="A25" s="366"/>
      <c r="B25" s="366"/>
    </row>
    <row r="26" spans="1:7" ht="15.75" customHeight="1">
      <c r="A26" s="6" t="s">
        <v>159</v>
      </c>
      <c r="B26" s="2"/>
      <c r="C26" s="16"/>
      <c r="D26" s="16"/>
      <c r="E26" s="2"/>
      <c r="F26" s="338"/>
      <c r="G26" s="338"/>
    </row>
    <row r="27" spans="1:7" ht="15.75" customHeight="1">
      <c r="A27" s="6"/>
      <c r="B27" s="2"/>
      <c r="C27" s="339" t="s">
        <v>177</v>
      </c>
      <c r="D27" s="339"/>
      <c r="E27" s="2"/>
      <c r="F27" s="339" t="s">
        <v>160</v>
      </c>
      <c r="G27" s="339"/>
    </row>
    <row r="28" spans="1:7" ht="15.75" customHeight="1">
      <c r="A28" s="6"/>
      <c r="B28" s="2"/>
      <c r="C28" s="2"/>
      <c r="D28" s="2"/>
      <c r="E28" s="2"/>
      <c r="F28" s="2"/>
      <c r="G28" s="2"/>
    </row>
    <row r="29" spans="1:7" ht="15.75" customHeight="1">
      <c r="A29" s="6" t="s">
        <v>178</v>
      </c>
      <c r="B29" s="2"/>
      <c r="C29" s="16"/>
      <c r="D29" s="16"/>
      <c r="E29" s="2"/>
      <c r="F29" s="338"/>
      <c r="G29" s="338"/>
    </row>
    <row r="30" spans="1:7" ht="15.75" customHeight="1">
      <c r="A30" s="14"/>
      <c r="B30" s="14"/>
      <c r="C30" s="339" t="s">
        <v>177</v>
      </c>
      <c r="D30" s="339"/>
      <c r="E30" s="2"/>
      <c r="F30" s="339" t="s">
        <v>160</v>
      </c>
      <c r="G30" s="339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 selectLockedCells="1" selectUnlockedCells="1"/>
  <mergeCells count="93">
    <mergeCell ref="A6:G6"/>
    <mergeCell ref="A8:D9"/>
    <mergeCell ref="E8:E9"/>
    <mergeCell ref="F8:F9"/>
    <mergeCell ref="G8:G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AQ21:AT21"/>
    <mergeCell ref="AX21:BA21"/>
    <mergeCell ref="BE21:BH21"/>
    <mergeCell ref="BL21:BO21"/>
    <mergeCell ref="A18:D18"/>
    <mergeCell ref="A19:D19"/>
    <mergeCell ref="A20:D20"/>
    <mergeCell ref="A21:D21"/>
    <mergeCell ref="CU21:CX21"/>
    <mergeCell ref="DB21:DE21"/>
    <mergeCell ref="DI21:DL21"/>
    <mergeCell ref="DP21:DS21"/>
    <mergeCell ref="BS21:BV21"/>
    <mergeCell ref="BZ21:CC21"/>
    <mergeCell ref="CG21:CJ21"/>
    <mergeCell ref="CN21:CQ21"/>
    <mergeCell ref="EY21:FB21"/>
    <mergeCell ref="FF21:FI21"/>
    <mergeCell ref="FM21:FP21"/>
    <mergeCell ref="FT21:FW21"/>
    <mergeCell ref="DW21:DZ21"/>
    <mergeCell ref="ED21:EG21"/>
    <mergeCell ref="EK21:EN21"/>
    <mergeCell ref="ER21:EU21"/>
    <mergeCell ref="HC21:HF21"/>
    <mergeCell ref="HJ21:HM21"/>
    <mergeCell ref="HQ21:HT21"/>
    <mergeCell ref="HX21:IA21"/>
    <mergeCell ref="GA21:GD21"/>
    <mergeCell ref="GH21:GK21"/>
    <mergeCell ref="GO21:GR21"/>
    <mergeCell ref="GV21:GY21"/>
    <mergeCell ref="IE21:IH21"/>
    <mergeCell ref="IL21:IO21"/>
    <mergeCell ref="IS21:IV21"/>
    <mergeCell ref="A22:D22"/>
    <mergeCell ref="AQ22:AT22"/>
    <mergeCell ref="AX22:BA22"/>
    <mergeCell ref="BE22:BH22"/>
    <mergeCell ref="BL22:BO22"/>
    <mergeCell ref="BS22:BV22"/>
    <mergeCell ref="BZ22:CC22"/>
    <mergeCell ref="DI22:DL22"/>
    <mergeCell ref="DP22:DS22"/>
    <mergeCell ref="DW22:DZ22"/>
    <mergeCell ref="ED22:EG22"/>
    <mergeCell ref="CG22:CJ22"/>
    <mergeCell ref="CN22:CQ22"/>
    <mergeCell ref="CU22:CX22"/>
    <mergeCell ref="DB22:DE22"/>
    <mergeCell ref="HC22:HF22"/>
    <mergeCell ref="HJ22:HM22"/>
    <mergeCell ref="EK22:EN22"/>
    <mergeCell ref="ER22:EU22"/>
    <mergeCell ref="EY22:FB22"/>
    <mergeCell ref="FF22:FI22"/>
    <mergeCell ref="FM22:FP22"/>
    <mergeCell ref="FT22:FW22"/>
    <mergeCell ref="IS22:IV22"/>
    <mergeCell ref="A23:D23"/>
    <mergeCell ref="GA22:GD22"/>
    <mergeCell ref="GH22:GK22"/>
    <mergeCell ref="GO22:GR22"/>
    <mergeCell ref="GV22:GY22"/>
    <mergeCell ref="HQ22:HT22"/>
    <mergeCell ref="HX22:IA22"/>
    <mergeCell ref="IE22:IH22"/>
    <mergeCell ref="IL22:IO22"/>
    <mergeCell ref="C30:D30"/>
    <mergeCell ref="F30:G30"/>
    <mergeCell ref="A24:D24"/>
    <mergeCell ref="A25:B25"/>
    <mergeCell ref="F26:G26"/>
    <mergeCell ref="C27:D27"/>
    <mergeCell ref="F27:G27"/>
    <mergeCell ref="F29:G29"/>
  </mergeCells>
  <printOptions/>
  <pageMargins left="0.9597222222222223" right="0.19652777777777777" top="0.9840277777777777" bottom="0.9840277777777777" header="0.5118055555555555" footer="0.5118055555555555"/>
  <pageSetup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35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4" width="9.140625" style="1" customWidth="1"/>
    <col min="5" max="6" width="19.140625" style="1" customWidth="1"/>
    <col min="7" max="7" width="17.574218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44.25" customHeight="1">
      <c r="A3" s="342" t="s">
        <v>242</v>
      </c>
      <c r="B3" s="342"/>
      <c r="C3" s="342"/>
      <c r="D3" s="342"/>
      <c r="E3" s="342"/>
      <c r="F3" s="342"/>
      <c r="G3" s="342"/>
    </row>
    <row r="4" spans="1:7" ht="32.25" customHeight="1">
      <c r="A4" s="349"/>
      <c r="B4" s="349"/>
      <c r="C4" s="349"/>
      <c r="D4" s="349"/>
      <c r="E4" s="349"/>
      <c r="F4" s="349"/>
      <c r="G4" s="349"/>
    </row>
    <row r="5" spans="1:7" ht="12.75">
      <c r="A5" s="354" t="s">
        <v>169</v>
      </c>
      <c r="B5" s="354"/>
      <c r="C5" s="354"/>
      <c r="D5" s="354"/>
      <c r="E5" s="354"/>
      <c r="F5" s="354"/>
      <c r="G5" s="354"/>
    </row>
    <row r="6" spans="1:7" ht="27.75" customHeight="1">
      <c r="A6" s="372" t="s">
        <v>170</v>
      </c>
      <c r="B6" s="372"/>
      <c r="C6" s="372"/>
      <c r="D6" s="372"/>
      <c r="E6" s="372"/>
      <c r="F6" s="372"/>
      <c r="G6" s="372"/>
    </row>
    <row r="7" spans="1:6" ht="12.75">
      <c r="A7" s="2"/>
      <c r="B7" s="2"/>
      <c r="C7" s="2"/>
      <c r="D7" s="2"/>
      <c r="E7" s="2"/>
      <c r="F7" s="2"/>
    </row>
    <row r="8" spans="1:9" ht="14.25" customHeight="1">
      <c r="A8" s="371" t="s">
        <v>171</v>
      </c>
      <c r="B8" s="371"/>
      <c r="C8" s="371"/>
      <c r="D8" s="371"/>
      <c r="E8" s="369" t="s">
        <v>204</v>
      </c>
      <c r="F8" s="369" t="s">
        <v>205</v>
      </c>
      <c r="G8" s="369" t="s">
        <v>206</v>
      </c>
      <c r="I8" s="5"/>
    </row>
    <row r="9" spans="1:7" ht="21" customHeight="1">
      <c r="A9" s="371"/>
      <c r="B9" s="371"/>
      <c r="C9" s="371"/>
      <c r="D9" s="371"/>
      <c r="E9" s="369"/>
      <c r="F9" s="369"/>
      <c r="G9" s="369"/>
    </row>
    <row r="10" spans="1:7" ht="15" customHeight="1">
      <c r="A10" s="373"/>
      <c r="B10" s="373"/>
      <c r="C10" s="373"/>
      <c r="D10" s="373"/>
      <c r="E10" s="9">
        <v>0</v>
      </c>
      <c r="F10" s="9">
        <v>0</v>
      </c>
      <c r="G10" s="9">
        <v>0</v>
      </c>
    </row>
    <row r="11" spans="1:7" ht="15" customHeight="1">
      <c r="A11" s="373"/>
      <c r="B11" s="373"/>
      <c r="C11" s="373"/>
      <c r="D11" s="373"/>
      <c r="E11" s="9">
        <v>0</v>
      </c>
      <c r="F11" s="9">
        <v>0</v>
      </c>
      <c r="G11" s="9">
        <v>0</v>
      </c>
    </row>
    <row r="12" spans="1:7" ht="15" customHeight="1">
      <c r="A12" s="373"/>
      <c r="B12" s="373"/>
      <c r="C12" s="373"/>
      <c r="D12" s="373"/>
      <c r="E12" s="9">
        <v>0</v>
      </c>
      <c r="F12" s="9">
        <v>0</v>
      </c>
      <c r="G12" s="9">
        <v>0</v>
      </c>
    </row>
    <row r="13" spans="1:7" ht="15" customHeight="1">
      <c r="A13" s="373"/>
      <c r="B13" s="373"/>
      <c r="C13" s="373"/>
      <c r="D13" s="373"/>
      <c r="E13" s="9">
        <v>0</v>
      </c>
      <c r="F13" s="9">
        <v>0</v>
      </c>
      <c r="G13" s="9">
        <v>0</v>
      </c>
    </row>
    <row r="14" spans="1:7" ht="15" customHeight="1">
      <c r="A14" s="373"/>
      <c r="B14" s="373"/>
      <c r="C14" s="373"/>
      <c r="D14" s="373"/>
      <c r="E14" s="9">
        <v>0</v>
      </c>
      <c r="F14" s="9">
        <v>0</v>
      </c>
      <c r="G14" s="9">
        <v>0</v>
      </c>
    </row>
    <row r="15" spans="1:7" ht="15" customHeight="1">
      <c r="A15" s="373"/>
      <c r="B15" s="373"/>
      <c r="C15" s="373"/>
      <c r="D15" s="373"/>
      <c r="E15" s="9">
        <v>0</v>
      </c>
      <c r="F15" s="9">
        <v>0</v>
      </c>
      <c r="G15" s="9">
        <v>0</v>
      </c>
    </row>
    <row r="16" spans="1:7" ht="15" customHeight="1">
      <c r="A16" s="373"/>
      <c r="B16" s="373"/>
      <c r="C16" s="373"/>
      <c r="D16" s="373"/>
      <c r="E16" s="9">
        <v>0</v>
      </c>
      <c r="F16" s="9">
        <v>0</v>
      </c>
      <c r="G16" s="9">
        <v>0</v>
      </c>
    </row>
    <row r="17" spans="1:7" ht="15" customHeight="1">
      <c r="A17" s="373"/>
      <c r="B17" s="373"/>
      <c r="C17" s="373"/>
      <c r="D17" s="373"/>
      <c r="E17" s="9">
        <v>0</v>
      </c>
      <c r="F17" s="9">
        <v>0</v>
      </c>
      <c r="G17" s="9">
        <v>0</v>
      </c>
    </row>
    <row r="18" spans="1:7" ht="15" customHeight="1">
      <c r="A18" s="373"/>
      <c r="B18" s="373"/>
      <c r="C18" s="373"/>
      <c r="D18" s="373"/>
      <c r="E18" s="9">
        <v>0</v>
      </c>
      <c r="F18" s="9">
        <v>0</v>
      </c>
      <c r="G18" s="9">
        <v>0</v>
      </c>
    </row>
    <row r="19" spans="1:7" ht="15" customHeight="1">
      <c r="A19" s="373"/>
      <c r="B19" s="373"/>
      <c r="C19" s="373"/>
      <c r="D19" s="373"/>
      <c r="E19" s="9">
        <v>0</v>
      </c>
      <c r="F19" s="9">
        <v>0</v>
      </c>
      <c r="G19" s="9">
        <v>0</v>
      </c>
    </row>
    <row r="20" spans="1:7" ht="15" customHeight="1">
      <c r="A20" s="373"/>
      <c r="B20" s="373"/>
      <c r="C20" s="373"/>
      <c r="D20" s="373"/>
      <c r="E20" s="9">
        <v>0</v>
      </c>
      <c r="F20" s="9">
        <v>0</v>
      </c>
      <c r="G20" s="9">
        <v>0</v>
      </c>
    </row>
    <row r="21" spans="1:256" s="44" customFormat="1" ht="15" customHeight="1">
      <c r="A21" s="373"/>
      <c r="B21" s="373"/>
      <c r="C21" s="373"/>
      <c r="D21" s="373"/>
      <c r="E21" s="9">
        <v>0</v>
      </c>
      <c r="F21" s="9">
        <v>0</v>
      </c>
      <c r="G21" s="9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5"/>
      <c r="AO21" s="45"/>
      <c r="AP21" s="45"/>
      <c r="AQ21" s="373"/>
      <c r="AR21" s="373"/>
      <c r="AS21" s="373"/>
      <c r="AT21" s="373"/>
      <c r="AU21" s="45"/>
      <c r="AV21" s="45"/>
      <c r="AW21" s="45"/>
      <c r="AX21" s="373"/>
      <c r="AY21" s="373"/>
      <c r="AZ21" s="373"/>
      <c r="BA21" s="373"/>
      <c r="BB21" s="45"/>
      <c r="BC21" s="45"/>
      <c r="BD21" s="45"/>
      <c r="BE21" s="373"/>
      <c r="BF21" s="373"/>
      <c r="BG21" s="373"/>
      <c r="BH21" s="373"/>
      <c r="BI21" s="45"/>
      <c r="BJ21" s="45"/>
      <c r="BK21" s="45"/>
      <c r="BL21" s="373"/>
      <c r="BM21" s="373"/>
      <c r="BN21" s="373"/>
      <c r="BO21" s="373"/>
      <c r="BP21" s="45"/>
      <c r="BQ21" s="45"/>
      <c r="BR21" s="45"/>
      <c r="BS21" s="373"/>
      <c r="BT21" s="373"/>
      <c r="BU21" s="373"/>
      <c r="BV21" s="373"/>
      <c r="BW21" s="45"/>
      <c r="BX21" s="45"/>
      <c r="BY21" s="45"/>
      <c r="BZ21" s="373"/>
      <c r="CA21" s="373"/>
      <c r="CB21" s="373"/>
      <c r="CC21" s="373"/>
      <c r="CD21" s="45"/>
      <c r="CE21" s="45"/>
      <c r="CF21" s="45"/>
      <c r="CG21" s="373"/>
      <c r="CH21" s="373"/>
      <c r="CI21" s="373"/>
      <c r="CJ21" s="373"/>
      <c r="CK21" s="45"/>
      <c r="CL21" s="45"/>
      <c r="CM21" s="45"/>
      <c r="CN21" s="373"/>
      <c r="CO21" s="373"/>
      <c r="CP21" s="373"/>
      <c r="CQ21" s="373"/>
      <c r="CR21" s="45"/>
      <c r="CS21" s="45"/>
      <c r="CT21" s="45"/>
      <c r="CU21" s="373"/>
      <c r="CV21" s="373"/>
      <c r="CW21" s="373"/>
      <c r="CX21" s="373"/>
      <c r="CY21" s="45"/>
      <c r="CZ21" s="45"/>
      <c r="DA21" s="45"/>
      <c r="DB21" s="373"/>
      <c r="DC21" s="373"/>
      <c r="DD21" s="373"/>
      <c r="DE21" s="373"/>
      <c r="DF21" s="45"/>
      <c r="DG21" s="45"/>
      <c r="DH21" s="45"/>
      <c r="DI21" s="373"/>
      <c r="DJ21" s="373"/>
      <c r="DK21" s="373"/>
      <c r="DL21" s="373"/>
      <c r="DM21" s="45"/>
      <c r="DN21" s="45"/>
      <c r="DO21" s="45"/>
      <c r="DP21" s="373"/>
      <c r="DQ21" s="373"/>
      <c r="DR21" s="373"/>
      <c r="DS21" s="373"/>
      <c r="DT21" s="45"/>
      <c r="DU21" s="45"/>
      <c r="DV21" s="45"/>
      <c r="DW21" s="373"/>
      <c r="DX21" s="373"/>
      <c r="DY21" s="373"/>
      <c r="DZ21" s="373"/>
      <c r="EA21" s="45"/>
      <c r="EB21" s="45"/>
      <c r="EC21" s="45"/>
      <c r="ED21" s="373"/>
      <c r="EE21" s="373"/>
      <c r="EF21" s="373"/>
      <c r="EG21" s="373"/>
      <c r="EH21" s="45"/>
      <c r="EI21" s="45"/>
      <c r="EJ21" s="45"/>
      <c r="EK21" s="373"/>
      <c r="EL21" s="373"/>
      <c r="EM21" s="373"/>
      <c r="EN21" s="373"/>
      <c r="EO21" s="45"/>
      <c r="EP21" s="45"/>
      <c r="EQ21" s="45"/>
      <c r="ER21" s="373"/>
      <c r="ES21" s="373"/>
      <c r="ET21" s="373"/>
      <c r="EU21" s="373"/>
      <c r="EV21" s="45"/>
      <c r="EW21" s="45"/>
      <c r="EX21" s="45"/>
      <c r="EY21" s="373"/>
      <c r="EZ21" s="373"/>
      <c r="FA21" s="373"/>
      <c r="FB21" s="373"/>
      <c r="FC21" s="45"/>
      <c r="FD21" s="45"/>
      <c r="FE21" s="45"/>
      <c r="FF21" s="373"/>
      <c r="FG21" s="373"/>
      <c r="FH21" s="373"/>
      <c r="FI21" s="373"/>
      <c r="FJ21" s="45"/>
      <c r="FK21" s="45"/>
      <c r="FL21" s="45"/>
      <c r="FM21" s="373"/>
      <c r="FN21" s="373"/>
      <c r="FO21" s="373"/>
      <c r="FP21" s="373"/>
      <c r="FQ21" s="45"/>
      <c r="FR21" s="45"/>
      <c r="FS21" s="45"/>
      <c r="FT21" s="373"/>
      <c r="FU21" s="373"/>
      <c r="FV21" s="373"/>
      <c r="FW21" s="373"/>
      <c r="FX21" s="45"/>
      <c r="FY21" s="45"/>
      <c r="FZ21" s="45"/>
      <c r="GA21" s="373"/>
      <c r="GB21" s="373"/>
      <c r="GC21" s="373"/>
      <c r="GD21" s="373"/>
      <c r="GE21" s="45"/>
      <c r="GF21" s="45"/>
      <c r="GG21" s="45"/>
      <c r="GH21" s="373"/>
      <c r="GI21" s="373"/>
      <c r="GJ21" s="373"/>
      <c r="GK21" s="373"/>
      <c r="GL21" s="45"/>
      <c r="GM21" s="45"/>
      <c r="GN21" s="45"/>
      <c r="GO21" s="373"/>
      <c r="GP21" s="373"/>
      <c r="GQ21" s="373"/>
      <c r="GR21" s="373"/>
      <c r="GS21" s="45"/>
      <c r="GT21" s="45"/>
      <c r="GU21" s="45"/>
      <c r="GV21" s="373"/>
      <c r="GW21" s="373"/>
      <c r="GX21" s="373"/>
      <c r="GY21" s="373"/>
      <c r="GZ21" s="45"/>
      <c r="HA21" s="45"/>
      <c r="HB21" s="45"/>
      <c r="HC21" s="373"/>
      <c r="HD21" s="373"/>
      <c r="HE21" s="373"/>
      <c r="HF21" s="373"/>
      <c r="HG21" s="45"/>
      <c r="HH21" s="45"/>
      <c r="HI21" s="45"/>
      <c r="HJ21" s="373"/>
      <c r="HK21" s="373"/>
      <c r="HL21" s="373"/>
      <c r="HM21" s="373"/>
      <c r="HN21" s="45"/>
      <c r="HO21" s="45"/>
      <c r="HP21" s="45"/>
      <c r="HQ21" s="373"/>
      <c r="HR21" s="373"/>
      <c r="HS21" s="373"/>
      <c r="HT21" s="373"/>
      <c r="HU21" s="45"/>
      <c r="HV21" s="45"/>
      <c r="HW21" s="45"/>
      <c r="HX21" s="373"/>
      <c r="HY21" s="373"/>
      <c r="HZ21" s="373"/>
      <c r="IA21" s="373"/>
      <c r="IB21" s="45"/>
      <c r="IC21" s="45"/>
      <c r="ID21" s="45"/>
      <c r="IE21" s="373"/>
      <c r="IF21" s="373"/>
      <c r="IG21" s="373"/>
      <c r="IH21" s="373"/>
      <c r="II21" s="45"/>
      <c r="IJ21" s="45"/>
      <c r="IK21" s="45"/>
      <c r="IL21" s="373"/>
      <c r="IM21" s="373"/>
      <c r="IN21" s="373"/>
      <c r="IO21" s="373"/>
      <c r="IP21" s="45"/>
      <c r="IQ21" s="45"/>
      <c r="IR21" s="45"/>
      <c r="IS21" s="373"/>
      <c r="IT21" s="373"/>
      <c r="IU21" s="373"/>
      <c r="IV21" s="373"/>
    </row>
    <row r="22" spans="1:256" s="44" customFormat="1" ht="15" customHeight="1">
      <c r="A22" s="373"/>
      <c r="B22" s="373"/>
      <c r="C22" s="373"/>
      <c r="D22" s="373"/>
      <c r="E22" s="9">
        <v>0</v>
      </c>
      <c r="F22" s="9">
        <v>0</v>
      </c>
      <c r="G22" s="9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5"/>
      <c r="AO22" s="45"/>
      <c r="AP22" s="45"/>
      <c r="AQ22" s="373"/>
      <c r="AR22" s="373"/>
      <c r="AS22" s="373"/>
      <c r="AT22" s="373"/>
      <c r="AU22" s="45"/>
      <c r="AV22" s="45"/>
      <c r="AW22" s="45"/>
      <c r="AX22" s="373"/>
      <c r="AY22" s="373"/>
      <c r="AZ22" s="373"/>
      <c r="BA22" s="373"/>
      <c r="BB22" s="45"/>
      <c r="BC22" s="45"/>
      <c r="BD22" s="45"/>
      <c r="BE22" s="373"/>
      <c r="BF22" s="373"/>
      <c r="BG22" s="373"/>
      <c r="BH22" s="373"/>
      <c r="BI22" s="45"/>
      <c r="BJ22" s="45"/>
      <c r="BK22" s="45"/>
      <c r="BL22" s="373"/>
      <c r="BM22" s="373"/>
      <c r="BN22" s="373"/>
      <c r="BO22" s="373"/>
      <c r="BP22" s="45"/>
      <c r="BQ22" s="45"/>
      <c r="BR22" s="45"/>
      <c r="BS22" s="373"/>
      <c r="BT22" s="373"/>
      <c r="BU22" s="373"/>
      <c r="BV22" s="373"/>
      <c r="BW22" s="45"/>
      <c r="BX22" s="45"/>
      <c r="BY22" s="45"/>
      <c r="BZ22" s="373"/>
      <c r="CA22" s="373"/>
      <c r="CB22" s="373"/>
      <c r="CC22" s="373"/>
      <c r="CD22" s="45"/>
      <c r="CE22" s="45"/>
      <c r="CF22" s="45"/>
      <c r="CG22" s="373"/>
      <c r="CH22" s="373"/>
      <c r="CI22" s="373"/>
      <c r="CJ22" s="373"/>
      <c r="CK22" s="45"/>
      <c r="CL22" s="45"/>
      <c r="CM22" s="45"/>
      <c r="CN22" s="373"/>
      <c r="CO22" s="373"/>
      <c r="CP22" s="373"/>
      <c r="CQ22" s="373"/>
      <c r="CR22" s="45"/>
      <c r="CS22" s="45"/>
      <c r="CT22" s="45"/>
      <c r="CU22" s="373"/>
      <c r="CV22" s="373"/>
      <c r="CW22" s="373"/>
      <c r="CX22" s="373"/>
      <c r="CY22" s="45"/>
      <c r="CZ22" s="45"/>
      <c r="DA22" s="45"/>
      <c r="DB22" s="373"/>
      <c r="DC22" s="373"/>
      <c r="DD22" s="373"/>
      <c r="DE22" s="373"/>
      <c r="DF22" s="45"/>
      <c r="DG22" s="45"/>
      <c r="DH22" s="45"/>
      <c r="DI22" s="373"/>
      <c r="DJ22" s="373"/>
      <c r="DK22" s="373"/>
      <c r="DL22" s="373"/>
      <c r="DM22" s="45"/>
      <c r="DN22" s="45"/>
      <c r="DO22" s="45"/>
      <c r="DP22" s="373"/>
      <c r="DQ22" s="373"/>
      <c r="DR22" s="373"/>
      <c r="DS22" s="373"/>
      <c r="DT22" s="45"/>
      <c r="DU22" s="45"/>
      <c r="DV22" s="45"/>
      <c r="DW22" s="373"/>
      <c r="DX22" s="373"/>
      <c r="DY22" s="373"/>
      <c r="DZ22" s="373"/>
      <c r="EA22" s="45"/>
      <c r="EB22" s="45"/>
      <c r="EC22" s="45"/>
      <c r="ED22" s="373"/>
      <c r="EE22" s="373"/>
      <c r="EF22" s="373"/>
      <c r="EG22" s="373"/>
      <c r="EH22" s="45"/>
      <c r="EI22" s="45"/>
      <c r="EJ22" s="45"/>
      <c r="EK22" s="373"/>
      <c r="EL22" s="373"/>
      <c r="EM22" s="373"/>
      <c r="EN22" s="373"/>
      <c r="EO22" s="45"/>
      <c r="EP22" s="45"/>
      <c r="EQ22" s="45"/>
      <c r="ER22" s="373"/>
      <c r="ES22" s="373"/>
      <c r="ET22" s="373"/>
      <c r="EU22" s="373"/>
      <c r="EV22" s="45"/>
      <c r="EW22" s="45"/>
      <c r="EX22" s="45"/>
      <c r="EY22" s="373"/>
      <c r="EZ22" s="373"/>
      <c r="FA22" s="373"/>
      <c r="FB22" s="373"/>
      <c r="FC22" s="45"/>
      <c r="FD22" s="45"/>
      <c r="FE22" s="45"/>
      <c r="FF22" s="373"/>
      <c r="FG22" s="373"/>
      <c r="FH22" s="373"/>
      <c r="FI22" s="373"/>
      <c r="FJ22" s="45"/>
      <c r="FK22" s="45"/>
      <c r="FL22" s="45"/>
      <c r="FM22" s="373"/>
      <c r="FN22" s="373"/>
      <c r="FO22" s="373"/>
      <c r="FP22" s="373"/>
      <c r="FQ22" s="45"/>
      <c r="FR22" s="45"/>
      <c r="FS22" s="45"/>
      <c r="FT22" s="373"/>
      <c r="FU22" s="373"/>
      <c r="FV22" s="373"/>
      <c r="FW22" s="373"/>
      <c r="FX22" s="45"/>
      <c r="FY22" s="45"/>
      <c r="FZ22" s="45"/>
      <c r="GA22" s="373"/>
      <c r="GB22" s="373"/>
      <c r="GC22" s="373"/>
      <c r="GD22" s="373"/>
      <c r="GE22" s="45"/>
      <c r="GF22" s="45"/>
      <c r="GG22" s="45"/>
      <c r="GH22" s="373"/>
      <c r="GI22" s="373"/>
      <c r="GJ22" s="373"/>
      <c r="GK22" s="373"/>
      <c r="GL22" s="45"/>
      <c r="GM22" s="45"/>
      <c r="GN22" s="45"/>
      <c r="GO22" s="373"/>
      <c r="GP22" s="373"/>
      <c r="GQ22" s="373"/>
      <c r="GR22" s="373"/>
      <c r="GS22" s="45"/>
      <c r="GT22" s="45"/>
      <c r="GU22" s="45"/>
      <c r="GV22" s="373"/>
      <c r="GW22" s="373"/>
      <c r="GX22" s="373"/>
      <c r="GY22" s="373"/>
      <c r="GZ22" s="45"/>
      <c r="HA22" s="45"/>
      <c r="HB22" s="45"/>
      <c r="HC22" s="373"/>
      <c r="HD22" s="373"/>
      <c r="HE22" s="373"/>
      <c r="HF22" s="373"/>
      <c r="HG22" s="45"/>
      <c r="HH22" s="45"/>
      <c r="HI22" s="45"/>
      <c r="HJ22" s="373"/>
      <c r="HK22" s="373"/>
      <c r="HL22" s="373"/>
      <c r="HM22" s="373"/>
      <c r="HN22" s="45"/>
      <c r="HO22" s="45"/>
      <c r="HP22" s="45"/>
      <c r="HQ22" s="373"/>
      <c r="HR22" s="373"/>
      <c r="HS22" s="373"/>
      <c r="HT22" s="373"/>
      <c r="HU22" s="45"/>
      <c r="HV22" s="45"/>
      <c r="HW22" s="45"/>
      <c r="HX22" s="373"/>
      <c r="HY22" s="373"/>
      <c r="HZ22" s="373"/>
      <c r="IA22" s="373"/>
      <c r="IB22" s="45"/>
      <c r="IC22" s="45"/>
      <c r="ID22" s="45"/>
      <c r="IE22" s="373"/>
      <c r="IF22" s="373"/>
      <c r="IG22" s="373"/>
      <c r="IH22" s="373"/>
      <c r="II22" s="45"/>
      <c r="IJ22" s="45"/>
      <c r="IK22" s="45"/>
      <c r="IL22" s="373"/>
      <c r="IM22" s="373"/>
      <c r="IN22" s="373"/>
      <c r="IO22" s="373"/>
      <c r="IP22" s="45"/>
      <c r="IQ22" s="45"/>
      <c r="IR22" s="45"/>
      <c r="IS22" s="373"/>
      <c r="IT22" s="373"/>
      <c r="IU22" s="373"/>
      <c r="IV22" s="373"/>
    </row>
    <row r="23" spans="1:7" ht="15" customHeight="1">
      <c r="A23" s="358" t="s">
        <v>175</v>
      </c>
      <c r="B23" s="358"/>
      <c r="C23" s="358"/>
      <c r="D23" s="358"/>
      <c r="E23" s="21">
        <f>SUM(E10:E22)</f>
        <v>0</v>
      </c>
      <c r="F23" s="21">
        <f>SUM(F10:F22)</f>
        <v>0</v>
      </c>
      <c r="G23" s="21">
        <f>SUM(G10:G22)</f>
        <v>0</v>
      </c>
    </row>
    <row r="24" spans="1:7" ht="15.75" customHeight="1">
      <c r="A24" s="358" t="s">
        <v>176</v>
      </c>
      <c r="B24" s="358"/>
      <c r="C24" s="358"/>
      <c r="D24" s="358"/>
      <c r="E24" s="21">
        <f>E23/1000</f>
        <v>0</v>
      </c>
      <c r="F24" s="21">
        <f>F23/1000</f>
        <v>0</v>
      </c>
      <c r="G24" s="21">
        <f>G23/1000</f>
        <v>0</v>
      </c>
    </row>
    <row r="25" spans="1:2" ht="12.75" customHeight="1">
      <c r="A25" s="366"/>
      <c r="B25" s="366"/>
    </row>
    <row r="26" spans="1:7" ht="15.75" customHeight="1">
      <c r="A26" s="6" t="s">
        <v>159</v>
      </c>
      <c r="B26" s="2"/>
      <c r="C26" s="16"/>
      <c r="D26" s="16"/>
      <c r="E26" s="2"/>
      <c r="F26" s="338"/>
      <c r="G26" s="338"/>
    </row>
    <row r="27" spans="1:7" ht="15.75" customHeight="1">
      <c r="A27" s="6"/>
      <c r="B27" s="2"/>
      <c r="C27" s="339" t="s">
        <v>177</v>
      </c>
      <c r="D27" s="339"/>
      <c r="E27" s="2"/>
      <c r="F27" s="339" t="s">
        <v>160</v>
      </c>
      <c r="G27" s="339"/>
    </row>
    <row r="28" spans="1:7" ht="15.75" customHeight="1">
      <c r="A28" s="6"/>
      <c r="B28" s="2"/>
      <c r="C28" s="2"/>
      <c r="D28" s="2"/>
      <c r="E28" s="2"/>
      <c r="F28" s="2"/>
      <c r="G28" s="2"/>
    </row>
    <row r="29" spans="1:7" ht="15.75" customHeight="1">
      <c r="A29" s="6" t="s">
        <v>178</v>
      </c>
      <c r="B29" s="2"/>
      <c r="C29" s="16"/>
      <c r="D29" s="16"/>
      <c r="E29" s="2"/>
      <c r="F29" s="338"/>
      <c r="G29" s="338"/>
    </row>
    <row r="30" spans="1:7" ht="15.75" customHeight="1">
      <c r="A30" s="14"/>
      <c r="B30" s="14"/>
      <c r="C30" s="339" t="s">
        <v>177</v>
      </c>
      <c r="D30" s="339"/>
      <c r="E30" s="2"/>
      <c r="F30" s="339" t="s">
        <v>160</v>
      </c>
      <c r="G30" s="339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 selectLockedCells="1" selectUnlockedCells="1"/>
  <mergeCells count="93">
    <mergeCell ref="A6:G6"/>
    <mergeCell ref="A8:D9"/>
    <mergeCell ref="E8:E9"/>
    <mergeCell ref="F8:F9"/>
    <mergeCell ref="G8:G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AQ21:AT21"/>
    <mergeCell ref="AX21:BA21"/>
    <mergeCell ref="BE21:BH21"/>
    <mergeCell ref="BL21:BO21"/>
    <mergeCell ref="A18:D18"/>
    <mergeCell ref="A19:D19"/>
    <mergeCell ref="A20:D20"/>
    <mergeCell ref="A21:D21"/>
    <mergeCell ref="CU21:CX21"/>
    <mergeCell ref="DB21:DE21"/>
    <mergeCell ref="DI21:DL21"/>
    <mergeCell ref="DP21:DS21"/>
    <mergeCell ref="BS21:BV21"/>
    <mergeCell ref="BZ21:CC21"/>
    <mergeCell ref="CG21:CJ21"/>
    <mergeCell ref="CN21:CQ21"/>
    <mergeCell ref="EY21:FB21"/>
    <mergeCell ref="FF21:FI21"/>
    <mergeCell ref="FM21:FP21"/>
    <mergeCell ref="FT21:FW21"/>
    <mergeCell ref="DW21:DZ21"/>
    <mergeCell ref="ED21:EG21"/>
    <mergeCell ref="EK21:EN21"/>
    <mergeCell ref="ER21:EU21"/>
    <mergeCell ref="HC21:HF21"/>
    <mergeCell ref="HJ21:HM21"/>
    <mergeCell ref="HQ21:HT21"/>
    <mergeCell ref="HX21:IA21"/>
    <mergeCell ref="GA21:GD21"/>
    <mergeCell ref="GH21:GK21"/>
    <mergeCell ref="GO21:GR21"/>
    <mergeCell ref="GV21:GY21"/>
    <mergeCell ref="IE21:IH21"/>
    <mergeCell ref="IL21:IO21"/>
    <mergeCell ref="IS21:IV21"/>
    <mergeCell ref="A22:D22"/>
    <mergeCell ref="AQ22:AT22"/>
    <mergeCell ref="AX22:BA22"/>
    <mergeCell ref="BE22:BH22"/>
    <mergeCell ref="BL22:BO22"/>
    <mergeCell ref="BS22:BV22"/>
    <mergeCell ref="BZ22:CC22"/>
    <mergeCell ref="DI22:DL22"/>
    <mergeCell ref="DP22:DS22"/>
    <mergeCell ref="DW22:DZ22"/>
    <mergeCell ref="ED22:EG22"/>
    <mergeCell ref="CG22:CJ22"/>
    <mergeCell ref="CN22:CQ22"/>
    <mergeCell ref="CU22:CX22"/>
    <mergeCell ref="DB22:DE22"/>
    <mergeCell ref="HC22:HF22"/>
    <mergeCell ref="HJ22:HM22"/>
    <mergeCell ref="EK22:EN22"/>
    <mergeCell ref="ER22:EU22"/>
    <mergeCell ref="EY22:FB22"/>
    <mergeCell ref="FF22:FI22"/>
    <mergeCell ref="FM22:FP22"/>
    <mergeCell ref="FT22:FW22"/>
    <mergeCell ref="IS22:IV22"/>
    <mergeCell ref="A23:D23"/>
    <mergeCell ref="GA22:GD22"/>
    <mergeCell ref="GH22:GK22"/>
    <mergeCell ref="GO22:GR22"/>
    <mergeCell ref="GV22:GY22"/>
    <mergeCell ref="HQ22:HT22"/>
    <mergeCell ref="HX22:IA22"/>
    <mergeCell ref="IE22:IH22"/>
    <mergeCell ref="IL22:IO22"/>
    <mergeCell ref="C30:D30"/>
    <mergeCell ref="F30:G30"/>
    <mergeCell ref="A24:D24"/>
    <mergeCell ref="A25:B25"/>
    <mergeCell ref="F26:G26"/>
    <mergeCell ref="C27:D27"/>
    <mergeCell ref="F27:G27"/>
    <mergeCell ref="F29:G29"/>
  </mergeCells>
  <printOptions/>
  <pageMargins left="0.9597222222222223" right="0.19652777777777777" top="0.9840277777777777" bottom="0.9840277777777777" header="0.5118055555555555" footer="0.5118055555555555"/>
  <pageSetup horizontalDpi="300" verticalDpi="3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35"/>
  <sheetViews>
    <sheetView view="pageBreakPreview" zoomScaleSheetLayoutView="100" zoomScalePageLayoutView="0" workbookViewId="0" topLeftCell="A1">
      <selection activeCell="A6" sqref="A6:G6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4" width="9.140625" style="1" customWidth="1"/>
    <col min="5" max="6" width="19.140625" style="1" customWidth="1"/>
    <col min="7" max="7" width="17.574218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27.75" customHeight="1">
      <c r="A3" s="342" t="s">
        <v>243</v>
      </c>
      <c r="B3" s="342"/>
      <c r="C3" s="342"/>
      <c r="D3" s="342"/>
      <c r="E3" s="342"/>
      <c r="F3" s="342"/>
      <c r="G3" s="342"/>
    </row>
    <row r="4" spans="1:7" ht="32.25" customHeight="1">
      <c r="A4" s="349"/>
      <c r="B4" s="349"/>
      <c r="C4" s="349"/>
      <c r="D4" s="349"/>
      <c r="E4" s="349"/>
      <c r="F4" s="349"/>
      <c r="G4" s="349"/>
    </row>
    <row r="5" spans="1:7" ht="12.75">
      <c r="A5" s="354" t="s">
        <v>169</v>
      </c>
      <c r="B5" s="354"/>
      <c r="C5" s="354"/>
      <c r="D5" s="354"/>
      <c r="E5" s="354"/>
      <c r="F5" s="354"/>
      <c r="G5" s="354"/>
    </row>
    <row r="6" spans="1:7" ht="27.75" customHeight="1">
      <c r="A6" s="372" t="s">
        <v>170</v>
      </c>
      <c r="B6" s="372"/>
      <c r="C6" s="372"/>
      <c r="D6" s="372"/>
      <c r="E6" s="372"/>
      <c r="F6" s="372"/>
      <c r="G6" s="372"/>
    </row>
    <row r="7" spans="1:6" ht="12.75">
      <c r="A7" s="2"/>
      <c r="B7" s="2"/>
      <c r="C7" s="2"/>
      <c r="D7" s="2"/>
      <c r="E7" s="2"/>
      <c r="F7" s="2"/>
    </row>
    <row r="8" spans="1:9" ht="14.25" customHeight="1">
      <c r="A8" s="371" t="s">
        <v>171</v>
      </c>
      <c r="B8" s="371"/>
      <c r="C8" s="371"/>
      <c r="D8" s="371"/>
      <c r="E8" s="369" t="s">
        <v>204</v>
      </c>
      <c r="F8" s="369" t="s">
        <v>205</v>
      </c>
      <c r="G8" s="369" t="s">
        <v>206</v>
      </c>
      <c r="I8" s="5"/>
    </row>
    <row r="9" spans="1:7" ht="21" customHeight="1">
      <c r="A9" s="371"/>
      <c r="B9" s="371"/>
      <c r="C9" s="371"/>
      <c r="D9" s="371"/>
      <c r="E9" s="369"/>
      <c r="F9" s="369"/>
      <c r="G9" s="369"/>
    </row>
    <row r="10" spans="1:7" ht="15" customHeight="1">
      <c r="A10" s="373"/>
      <c r="B10" s="373"/>
      <c r="C10" s="373"/>
      <c r="D10" s="373"/>
      <c r="E10" s="9">
        <v>0</v>
      </c>
      <c r="F10" s="9">
        <v>0</v>
      </c>
      <c r="G10" s="9">
        <v>0</v>
      </c>
    </row>
    <row r="11" spans="1:7" ht="15" customHeight="1">
      <c r="A11" s="373"/>
      <c r="B11" s="373"/>
      <c r="C11" s="373"/>
      <c r="D11" s="373"/>
      <c r="E11" s="9">
        <v>0</v>
      </c>
      <c r="F11" s="9">
        <v>0</v>
      </c>
      <c r="G11" s="9">
        <v>0</v>
      </c>
    </row>
    <row r="12" spans="1:7" ht="15" customHeight="1">
      <c r="A12" s="373"/>
      <c r="B12" s="373"/>
      <c r="C12" s="373"/>
      <c r="D12" s="373"/>
      <c r="E12" s="9">
        <v>0</v>
      </c>
      <c r="F12" s="9">
        <v>0</v>
      </c>
      <c r="G12" s="9">
        <v>0</v>
      </c>
    </row>
    <row r="13" spans="1:7" ht="15" customHeight="1">
      <c r="A13" s="373"/>
      <c r="B13" s="373"/>
      <c r="C13" s="373"/>
      <c r="D13" s="373"/>
      <c r="E13" s="9">
        <v>0</v>
      </c>
      <c r="F13" s="9">
        <v>0</v>
      </c>
      <c r="G13" s="9">
        <v>0</v>
      </c>
    </row>
    <row r="14" spans="1:7" ht="15" customHeight="1">
      <c r="A14" s="373"/>
      <c r="B14" s="373"/>
      <c r="C14" s="373"/>
      <c r="D14" s="373"/>
      <c r="E14" s="9">
        <v>0</v>
      </c>
      <c r="F14" s="9">
        <v>0</v>
      </c>
      <c r="G14" s="9">
        <v>0</v>
      </c>
    </row>
    <row r="15" spans="1:7" ht="15" customHeight="1">
      <c r="A15" s="373"/>
      <c r="B15" s="373"/>
      <c r="C15" s="373"/>
      <c r="D15" s="373"/>
      <c r="E15" s="9">
        <v>0</v>
      </c>
      <c r="F15" s="9">
        <v>0</v>
      </c>
      <c r="G15" s="9">
        <v>0</v>
      </c>
    </row>
    <row r="16" spans="1:7" ht="15" customHeight="1">
      <c r="A16" s="373"/>
      <c r="B16" s="373"/>
      <c r="C16" s="373"/>
      <c r="D16" s="373"/>
      <c r="E16" s="9">
        <v>0</v>
      </c>
      <c r="F16" s="9">
        <v>0</v>
      </c>
      <c r="G16" s="9">
        <v>0</v>
      </c>
    </row>
    <row r="17" spans="1:7" ht="15" customHeight="1">
      <c r="A17" s="373"/>
      <c r="B17" s="373"/>
      <c r="C17" s="373"/>
      <c r="D17" s="373"/>
      <c r="E17" s="9">
        <v>0</v>
      </c>
      <c r="F17" s="9">
        <v>0</v>
      </c>
      <c r="G17" s="9">
        <v>0</v>
      </c>
    </row>
    <row r="18" spans="1:7" ht="15" customHeight="1">
      <c r="A18" s="373"/>
      <c r="B18" s="373"/>
      <c r="C18" s="373"/>
      <c r="D18" s="373"/>
      <c r="E18" s="9">
        <v>0</v>
      </c>
      <c r="F18" s="9">
        <v>0</v>
      </c>
      <c r="G18" s="9">
        <v>0</v>
      </c>
    </row>
    <row r="19" spans="1:7" ht="15" customHeight="1">
      <c r="A19" s="373"/>
      <c r="B19" s="373"/>
      <c r="C19" s="373"/>
      <c r="D19" s="373"/>
      <c r="E19" s="9">
        <v>0</v>
      </c>
      <c r="F19" s="9">
        <v>0</v>
      </c>
      <c r="G19" s="9">
        <v>0</v>
      </c>
    </row>
    <row r="20" spans="1:7" ht="15" customHeight="1">
      <c r="A20" s="373"/>
      <c r="B20" s="373"/>
      <c r="C20" s="373"/>
      <c r="D20" s="373"/>
      <c r="E20" s="9">
        <v>0</v>
      </c>
      <c r="F20" s="9">
        <v>0</v>
      </c>
      <c r="G20" s="9">
        <v>0</v>
      </c>
    </row>
    <row r="21" spans="1:256" s="44" customFormat="1" ht="15" customHeight="1">
      <c r="A21" s="373"/>
      <c r="B21" s="373"/>
      <c r="C21" s="373"/>
      <c r="D21" s="373"/>
      <c r="E21" s="9">
        <v>0</v>
      </c>
      <c r="F21" s="9">
        <v>0</v>
      </c>
      <c r="G21" s="9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5"/>
      <c r="AO21" s="45"/>
      <c r="AP21" s="45"/>
      <c r="AQ21" s="373"/>
      <c r="AR21" s="373"/>
      <c r="AS21" s="373"/>
      <c r="AT21" s="373"/>
      <c r="AU21" s="45"/>
      <c r="AV21" s="45"/>
      <c r="AW21" s="45"/>
      <c r="AX21" s="373"/>
      <c r="AY21" s="373"/>
      <c r="AZ21" s="373"/>
      <c r="BA21" s="373"/>
      <c r="BB21" s="45"/>
      <c r="BC21" s="45"/>
      <c r="BD21" s="45"/>
      <c r="BE21" s="373"/>
      <c r="BF21" s="373"/>
      <c r="BG21" s="373"/>
      <c r="BH21" s="373"/>
      <c r="BI21" s="45"/>
      <c r="BJ21" s="45"/>
      <c r="BK21" s="45"/>
      <c r="BL21" s="373"/>
      <c r="BM21" s="373"/>
      <c r="BN21" s="373"/>
      <c r="BO21" s="373"/>
      <c r="BP21" s="45"/>
      <c r="BQ21" s="45"/>
      <c r="BR21" s="45"/>
      <c r="BS21" s="373"/>
      <c r="BT21" s="373"/>
      <c r="BU21" s="373"/>
      <c r="BV21" s="373"/>
      <c r="BW21" s="45"/>
      <c r="BX21" s="45"/>
      <c r="BY21" s="45"/>
      <c r="BZ21" s="373"/>
      <c r="CA21" s="373"/>
      <c r="CB21" s="373"/>
      <c r="CC21" s="373"/>
      <c r="CD21" s="45"/>
      <c r="CE21" s="45"/>
      <c r="CF21" s="45"/>
      <c r="CG21" s="373"/>
      <c r="CH21" s="373"/>
      <c r="CI21" s="373"/>
      <c r="CJ21" s="373"/>
      <c r="CK21" s="45"/>
      <c r="CL21" s="45"/>
      <c r="CM21" s="45"/>
      <c r="CN21" s="373"/>
      <c r="CO21" s="373"/>
      <c r="CP21" s="373"/>
      <c r="CQ21" s="373"/>
      <c r="CR21" s="45"/>
      <c r="CS21" s="45"/>
      <c r="CT21" s="45"/>
      <c r="CU21" s="373"/>
      <c r="CV21" s="373"/>
      <c r="CW21" s="373"/>
      <c r="CX21" s="373"/>
      <c r="CY21" s="45"/>
      <c r="CZ21" s="45"/>
      <c r="DA21" s="45"/>
      <c r="DB21" s="373"/>
      <c r="DC21" s="373"/>
      <c r="DD21" s="373"/>
      <c r="DE21" s="373"/>
      <c r="DF21" s="45"/>
      <c r="DG21" s="45"/>
      <c r="DH21" s="45"/>
      <c r="DI21" s="373"/>
      <c r="DJ21" s="373"/>
      <c r="DK21" s="373"/>
      <c r="DL21" s="373"/>
      <c r="DM21" s="45"/>
      <c r="DN21" s="45"/>
      <c r="DO21" s="45"/>
      <c r="DP21" s="373"/>
      <c r="DQ21" s="373"/>
      <c r="DR21" s="373"/>
      <c r="DS21" s="373"/>
      <c r="DT21" s="45"/>
      <c r="DU21" s="45"/>
      <c r="DV21" s="45"/>
      <c r="DW21" s="373"/>
      <c r="DX21" s="373"/>
      <c r="DY21" s="373"/>
      <c r="DZ21" s="373"/>
      <c r="EA21" s="45"/>
      <c r="EB21" s="45"/>
      <c r="EC21" s="45"/>
      <c r="ED21" s="373"/>
      <c r="EE21" s="373"/>
      <c r="EF21" s="373"/>
      <c r="EG21" s="373"/>
      <c r="EH21" s="45"/>
      <c r="EI21" s="45"/>
      <c r="EJ21" s="45"/>
      <c r="EK21" s="373"/>
      <c r="EL21" s="373"/>
      <c r="EM21" s="373"/>
      <c r="EN21" s="373"/>
      <c r="EO21" s="45"/>
      <c r="EP21" s="45"/>
      <c r="EQ21" s="45"/>
      <c r="ER21" s="373"/>
      <c r="ES21" s="373"/>
      <c r="ET21" s="373"/>
      <c r="EU21" s="373"/>
      <c r="EV21" s="45"/>
      <c r="EW21" s="45"/>
      <c r="EX21" s="45"/>
      <c r="EY21" s="373"/>
      <c r="EZ21" s="373"/>
      <c r="FA21" s="373"/>
      <c r="FB21" s="373"/>
      <c r="FC21" s="45"/>
      <c r="FD21" s="45"/>
      <c r="FE21" s="45"/>
      <c r="FF21" s="373"/>
      <c r="FG21" s="373"/>
      <c r="FH21" s="373"/>
      <c r="FI21" s="373"/>
      <c r="FJ21" s="45"/>
      <c r="FK21" s="45"/>
      <c r="FL21" s="45"/>
      <c r="FM21" s="373"/>
      <c r="FN21" s="373"/>
      <c r="FO21" s="373"/>
      <c r="FP21" s="373"/>
      <c r="FQ21" s="45"/>
      <c r="FR21" s="45"/>
      <c r="FS21" s="45"/>
      <c r="FT21" s="373"/>
      <c r="FU21" s="373"/>
      <c r="FV21" s="373"/>
      <c r="FW21" s="373"/>
      <c r="FX21" s="45"/>
      <c r="FY21" s="45"/>
      <c r="FZ21" s="45"/>
      <c r="GA21" s="373"/>
      <c r="GB21" s="373"/>
      <c r="GC21" s="373"/>
      <c r="GD21" s="373"/>
      <c r="GE21" s="45"/>
      <c r="GF21" s="45"/>
      <c r="GG21" s="45"/>
      <c r="GH21" s="373"/>
      <c r="GI21" s="373"/>
      <c r="GJ21" s="373"/>
      <c r="GK21" s="373"/>
      <c r="GL21" s="45"/>
      <c r="GM21" s="45"/>
      <c r="GN21" s="45"/>
      <c r="GO21" s="373"/>
      <c r="GP21" s="373"/>
      <c r="GQ21" s="373"/>
      <c r="GR21" s="373"/>
      <c r="GS21" s="45"/>
      <c r="GT21" s="45"/>
      <c r="GU21" s="45"/>
      <c r="GV21" s="373"/>
      <c r="GW21" s="373"/>
      <c r="GX21" s="373"/>
      <c r="GY21" s="373"/>
      <c r="GZ21" s="45"/>
      <c r="HA21" s="45"/>
      <c r="HB21" s="45"/>
      <c r="HC21" s="373"/>
      <c r="HD21" s="373"/>
      <c r="HE21" s="373"/>
      <c r="HF21" s="373"/>
      <c r="HG21" s="45"/>
      <c r="HH21" s="45"/>
      <c r="HI21" s="45"/>
      <c r="HJ21" s="373"/>
      <c r="HK21" s="373"/>
      <c r="HL21" s="373"/>
      <c r="HM21" s="373"/>
      <c r="HN21" s="45"/>
      <c r="HO21" s="45"/>
      <c r="HP21" s="45"/>
      <c r="HQ21" s="373"/>
      <c r="HR21" s="373"/>
      <c r="HS21" s="373"/>
      <c r="HT21" s="373"/>
      <c r="HU21" s="45"/>
      <c r="HV21" s="45"/>
      <c r="HW21" s="45"/>
      <c r="HX21" s="373"/>
      <c r="HY21" s="373"/>
      <c r="HZ21" s="373"/>
      <c r="IA21" s="373"/>
      <c r="IB21" s="45"/>
      <c r="IC21" s="45"/>
      <c r="ID21" s="45"/>
      <c r="IE21" s="373"/>
      <c r="IF21" s="373"/>
      <c r="IG21" s="373"/>
      <c r="IH21" s="373"/>
      <c r="II21" s="45"/>
      <c r="IJ21" s="45"/>
      <c r="IK21" s="45"/>
      <c r="IL21" s="373"/>
      <c r="IM21" s="373"/>
      <c r="IN21" s="373"/>
      <c r="IO21" s="373"/>
      <c r="IP21" s="45"/>
      <c r="IQ21" s="45"/>
      <c r="IR21" s="45"/>
      <c r="IS21" s="373"/>
      <c r="IT21" s="373"/>
      <c r="IU21" s="373"/>
      <c r="IV21" s="373"/>
    </row>
    <row r="22" spans="1:256" s="44" customFormat="1" ht="15" customHeight="1">
      <c r="A22" s="373"/>
      <c r="B22" s="373"/>
      <c r="C22" s="373"/>
      <c r="D22" s="373"/>
      <c r="E22" s="9">
        <v>0</v>
      </c>
      <c r="F22" s="9">
        <v>0</v>
      </c>
      <c r="G22" s="9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5"/>
      <c r="AO22" s="45"/>
      <c r="AP22" s="45"/>
      <c r="AQ22" s="373"/>
      <c r="AR22" s="373"/>
      <c r="AS22" s="373"/>
      <c r="AT22" s="373"/>
      <c r="AU22" s="45"/>
      <c r="AV22" s="45"/>
      <c r="AW22" s="45"/>
      <c r="AX22" s="373"/>
      <c r="AY22" s="373"/>
      <c r="AZ22" s="373"/>
      <c r="BA22" s="373"/>
      <c r="BB22" s="45"/>
      <c r="BC22" s="45"/>
      <c r="BD22" s="45"/>
      <c r="BE22" s="373"/>
      <c r="BF22" s="373"/>
      <c r="BG22" s="373"/>
      <c r="BH22" s="373"/>
      <c r="BI22" s="45"/>
      <c r="BJ22" s="45"/>
      <c r="BK22" s="45"/>
      <c r="BL22" s="373"/>
      <c r="BM22" s="373"/>
      <c r="BN22" s="373"/>
      <c r="BO22" s="373"/>
      <c r="BP22" s="45"/>
      <c r="BQ22" s="45"/>
      <c r="BR22" s="45"/>
      <c r="BS22" s="373"/>
      <c r="BT22" s="373"/>
      <c r="BU22" s="373"/>
      <c r="BV22" s="373"/>
      <c r="BW22" s="45"/>
      <c r="BX22" s="45"/>
      <c r="BY22" s="45"/>
      <c r="BZ22" s="373"/>
      <c r="CA22" s="373"/>
      <c r="CB22" s="373"/>
      <c r="CC22" s="373"/>
      <c r="CD22" s="45"/>
      <c r="CE22" s="45"/>
      <c r="CF22" s="45"/>
      <c r="CG22" s="373"/>
      <c r="CH22" s="373"/>
      <c r="CI22" s="373"/>
      <c r="CJ22" s="373"/>
      <c r="CK22" s="45"/>
      <c r="CL22" s="45"/>
      <c r="CM22" s="45"/>
      <c r="CN22" s="373"/>
      <c r="CO22" s="373"/>
      <c r="CP22" s="373"/>
      <c r="CQ22" s="373"/>
      <c r="CR22" s="45"/>
      <c r="CS22" s="45"/>
      <c r="CT22" s="45"/>
      <c r="CU22" s="373"/>
      <c r="CV22" s="373"/>
      <c r="CW22" s="373"/>
      <c r="CX22" s="373"/>
      <c r="CY22" s="45"/>
      <c r="CZ22" s="45"/>
      <c r="DA22" s="45"/>
      <c r="DB22" s="373"/>
      <c r="DC22" s="373"/>
      <c r="DD22" s="373"/>
      <c r="DE22" s="373"/>
      <c r="DF22" s="45"/>
      <c r="DG22" s="45"/>
      <c r="DH22" s="45"/>
      <c r="DI22" s="373"/>
      <c r="DJ22" s="373"/>
      <c r="DK22" s="373"/>
      <c r="DL22" s="373"/>
      <c r="DM22" s="45"/>
      <c r="DN22" s="45"/>
      <c r="DO22" s="45"/>
      <c r="DP22" s="373"/>
      <c r="DQ22" s="373"/>
      <c r="DR22" s="373"/>
      <c r="DS22" s="373"/>
      <c r="DT22" s="45"/>
      <c r="DU22" s="45"/>
      <c r="DV22" s="45"/>
      <c r="DW22" s="373"/>
      <c r="DX22" s="373"/>
      <c r="DY22" s="373"/>
      <c r="DZ22" s="373"/>
      <c r="EA22" s="45"/>
      <c r="EB22" s="45"/>
      <c r="EC22" s="45"/>
      <c r="ED22" s="373"/>
      <c r="EE22" s="373"/>
      <c r="EF22" s="373"/>
      <c r="EG22" s="373"/>
      <c r="EH22" s="45"/>
      <c r="EI22" s="45"/>
      <c r="EJ22" s="45"/>
      <c r="EK22" s="373"/>
      <c r="EL22" s="373"/>
      <c r="EM22" s="373"/>
      <c r="EN22" s="373"/>
      <c r="EO22" s="45"/>
      <c r="EP22" s="45"/>
      <c r="EQ22" s="45"/>
      <c r="ER22" s="373"/>
      <c r="ES22" s="373"/>
      <c r="ET22" s="373"/>
      <c r="EU22" s="373"/>
      <c r="EV22" s="45"/>
      <c r="EW22" s="45"/>
      <c r="EX22" s="45"/>
      <c r="EY22" s="373"/>
      <c r="EZ22" s="373"/>
      <c r="FA22" s="373"/>
      <c r="FB22" s="373"/>
      <c r="FC22" s="45"/>
      <c r="FD22" s="45"/>
      <c r="FE22" s="45"/>
      <c r="FF22" s="373"/>
      <c r="FG22" s="373"/>
      <c r="FH22" s="373"/>
      <c r="FI22" s="373"/>
      <c r="FJ22" s="45"/>
      <c r="FK22" s="45"/>
      <c r="FL22" s="45"/>
      <c r="FM22" s="373"/>
      <c r="FN22" s="373"/>
      <c r="FO22" s="373"/>
      <c r="FP22" s="373"/>
      <c r="FQ22" s="45"/>
      <c r="FR22" s="45"/>
      <c r="FS22" s="45"/>
      <c r="FT22" s="373"/>
      <c r="FU22" s="373"/>
      <c r="FV22" s="373"/>
      <c r="FW22" s="373"/>
      <c r="FX22" s="45"/>
      <c r="FY22" s="45"/>
      <c r="FZ22" s="45"/>
      <c r="GA22" s="373"/>
      <c r="GB22" s="373"/>
      <c r="GC22" s="373"/>
      <c r="GD22" s="373"/>
      <c r="GE22" s="45"/>
      <c r="GF22" s="45"/>
      <c r="GG22" s="45"/>
      <c r="GH22" s="373"/>
      <c r="GI22" s="373"/>
      <c r="GJ22" s="373"/>
      <c r="GK22" s="373"/>
      <c r="GL22" s="45"/>
      <c r="GM22" s="45"/>
      <c r="GN22" s="45"/>
      <c r="GO22" s="373"/>
      <c r="GP22" s="373"/>
      <c r="GQ22" s="373"/>
      <c r="GR22" s="373"/>
      <c r="GS22" s="45"/>
      <c r="GT22" s="45"/>
      <c r="GU22" s="45"/>
      <c r="GV22" s="373"/>
      <c r="GW22" s="373"/>
      <c r="GX22" s="373"/>
      <c r="GY22" s="373"/>
      <c r="GZ22" s="45"/>
      <c r="HA22" s="45"/>
      <c r="HB22" s="45"/>
      <c r="HC22" s="373"/>
      <c r="HD22" s="373"/>
      <c r="HE22" s="373"/>
      <c r="HF22" s="373"/>
      <c r="HG22" s="45"/>
      <c r="HH22" s="45"/>
      <c r="HI22" s="45"/>
      <c r="HJ22" s="373"/>
      <c r="HK22" s="373"/>
      <c r="HL22" s="373"/>
      <c r="HM22" s="373"/>
      <c r="HN22" s="45"/>
      <c r="HO22" s="45"/>
      <c r="HP22" s="45"/>
      <c r="HQ22" s="373"/>
      <c r="HR22" s="373"/>
      <c r="HS22" s="373"/>
      <c r="HT22" s="373"/>
      <c r="HU22" s="45"/>
      <c r="HV22" s="45"/>
      <c r="HW22" s="45"/>
      <c r="HX22" s="373"/>
      <c r="HY22" s="373"/>
      <c r="HZ22" s="373"/>
      <c r="IA22" s="373"/>
      <c r="IB22" s="45"/>
      <c r="IC22" s="45"/>
      <c r="ID22" s="45"/>
      <c r="IE22" s="373"/>
      <c r="IF22" s="373"/>
      <c r="IG22" s="373"/>
      <c r="IH22" s="373"/>
      <c r="II22" s="45"/>
      <c r="IJ22" s="45"/>
      <c r="IK22" s="45"/>
      <c r="IL22" s="373"/>
      <c r="IM22" s="373"/>
      <c r="IN22" s="373"/>
      <c r="IO22" s="373"/>
      <c r="IP22" s="45"/>
      <c r="IQ22" s="45"/>
      <c r="IR22" s="45"/>
      <c r="IS22" s="373"/>
      <c r="IT22" s="373"/>
      <c r="IU22" s="373"/>
      <c r="IV22" s="373"/>
    </row>
    <row r="23" spans="1:7" ht="15" customHeight="1">
      <c r="A23" s="358" t="s">
        <v>175</v>
      </c>
      <c r="B23" s="358"/>
      <c r="C23" s="358"/>
      <c r="D23" s="358"/>
      <c r="E23" s="21">
        <f>SUM(E10:E22)</f>
        <v>0</v>
      </c>
      <c r="F23" s="21">
        <f>SUM(F10:F22)</f>
        <v>0</v>
      </c>
      <c r="G23" s="21">
        <f>SUM(G10:G22)</f>
        <v>0</v>
      </c>
    </row>
    <row r="24" spans="1:7" ht="15.75" customHeight="1">
      <c r="A24" s="358" t="s">
        <v>176</v>
      </c>
      <c r="B24" s="358"/>
      <c r="C24" s="358"/>
      <c r="D24" s="358"/>
      <c r="E24" s="21">
        <f>E23/1000</f>
        <v>0</v>
      </c>
      <c r="F24" s="21">
        <f>F23/1000</f>
        <v>0</v>
      </c>
      <c r="G24" s="21">
        <f>G23/1000</f>
        <v>0</v>
      </c>
    </row>
    <row r="25" spans="1:2" ht="12.75" customHeight="1">
      <c r="A25" s="366"/>
      <c r="B25" s="366"/>
    </row>
    <row r="26" spans="1:7" ht="15.75" customHeight="1">
      <c r="A26" s="6" t="s">
        <v>159</v>
      </c>
      <c r="B26" s="2"/>
      <c r="C26" s="16"/>
      <c r="D26" s="16"/>
      <c r="E26" s="2"/>
      <c r="F26" s="338"/>
      <c r="G26" s="338"/>
    </row>
    <row r="27" spans="1:7" ht="15.75" customHeight="1">
      <c r="A27" s="6"/>
      <c r="B27" s="2"/>
      <c r="C27" s="339" t="s">
        <v>177</v>
      </c>
      <c r="D27" s="339"/>
      <c r="E27" s="2"/>
      <c r="F27" s="339" t="s">
        <v>160</v>
      </c>
      <c r="G27" s="339"/>
    </row>
    <row r="28" spans="1:7" ht="15.75" customHeight="1">
      <c r="A28" s="6"/>
      <c r="B28" s="2"/>
      <c r="C28" s="2"/>
      <c r="D28" s="2"/>
      <c r="E28" s="2"/>
      <c r="F28" s="2"/>
      <c r="G28" s="2"/>
    </row>
    <row r="29" spans="1:7" ht="15.75" customHeight="1">
      <c r="A29" s="6" t="s">
        <v>178</v>
      </c>
      <c r="B29" s="2"/>
      <c r="C29" s="16"/>
      <c r="D29" s="16"/>
      <c r="E29" s="2"/>
      <c r="F29" s="338"/>
      <c r="G29" s="338"/>
    </row>
    <row r="30" spans="1:7" ht="15.75" customHeight="1">
      <c r="A30" s="14"/>
      <c r="B30" s="14"/>
      <c r="C30" s="339" t="s">
        <v>177</v>
      </c>
      <c r="D30" s="339"/>
      <c r="E30" s="2"/>
      <c r="F30" s="339" t="s">
        <v>160</v>
      </c>
      <c r="G30" s="339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 selectLockedCells="1" selectUnlockedCells="1"/>
  <mergeCells count="93">
    <mergeCell ref="A6:G6"/>
    <mergeCell ref="A8:D9"/>
    <mergeCell ref="E8:E9"/>
    <mergeCell ref="F8:F9"/>
    <mergeCell ref="G8:G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AQ21:AT21"/>
    <mergeCell ref="AX21:BA21"/>
    <mergeCell ref="BE21:BH21"/>
    <mergeCell ref="BL21:BO21"/>
    <mergeCell ref="A18:D18"/>
    <mergeCell ref="A19:D19"/>
    <mergeCell ref="A20:D20"/>
    <mergeCell ref="A21:D21"/>
    <mergeCell ref="CU21:CX21"/>
    <mergeCell ref="DB21:DE21"/>
    <mergeCell ref="DI21:DL21"/>
    <mergeCell ref="DP21:DS21"/>
    <mergeCell ref="BS21:BV21"/>
    <mergeCell ref="BZ21:CC21"/>
    <mergeCell ref="CG21:CJ21"/>
    <mergeCell ref="CN21:CQ21"/>
    <mergeCell ref="EY21:FB21"/>
    <mergeCell ref="FF21:FI21"/>
    <mergeCell ref="FM21:FP21"/>
    <mergeCell ref="FT21:FW21"/>
    <mergeCell ref="DW21:DZ21"/>
    <mergeCell ref="ED21:EG21"/>
    <mergeCell ref="EK21:EN21"/>
    <mergeCell ref="ER21:EU21"/>
    <mergeCell ref="HC21:HF21"/>
    <mergeCell ref="HJ21:HM21"/>
    <mergeCell ref="HQ21:HT21"/>
    <mergeCell ref="HX21:IA21"/>
    <mergeCell ref="GA21:GD21"/>
    <mergeCell ref="GH21:GK21"/>
    <mergeCell ref="GO21:GR21"/>
    <mergeCell ref="GV21:GY21"/>
    <mergeCell ref="IE21:IH21"/>
    <mergeCell ref="IL21:IO21"/>
    <mergeCell ref="IS21:IV21"/>
    <mergeCell ref="A22:D22"/>
    <mergeCell ref="AQ22:AT22"/>
    <mergeCell ref="AX22:BA22"/>
    <mergeCell ref="BE22:BH22"/>
    <mergeCell ref="BL22:BO22"/>
    <mergeCell ref="BS22:BV22"/>
    <mergeCell ref="BZ22:CC22"/>
    <mergeCell ref="DI22:DL22"/>
    <mergeCell ref="DP22:DS22"/>
    <mergeCell ref="DW22:DZ22"/>
    <mergeCell ref="ED22:EG22"/>
    <mergeCell ref="CG22:CJ22"/>
    <mergeCell ref="CN22:CQ22"/>
    <mergeCell ref="CU22:CX22"/>
    <mergeCell ref="DB22:DE22"/>
    <mergeCell ref="HC22:HF22"/>
    <mergeCell ref="HJ22:HM22"/>
    <mergeCell ref="EK22:EN22"/>
    <mergeCell ref="ER22:EU22"/>
    <mergeCell ref="EY22:FB22"/>
    <mergeCell ref="FF22:FI22"/>
    <mergeCell ref="FM22:FP22"/>
    <mergeCell ref="FT22:FW22"/>
    <mergeCell ref="IS22:IV22"/>
    <mergeCell ref="A23:D23"/>
    <mergeCell ref="GA22:GD22"/>
    <mergeCell ref="GH22:GK22"/>
    <mergeCell ref="GO22:GR22"/>
    <mergeCell ref="GV22:GY22"/>
    <mergeCell ref="HQ22:HT22"/>
    <mergeCell ref="HX22:IA22"/>
    <mergeCell ref="IE22:IH22"/>
    <mergeCell ref="IL22:IO22"/>
    <mergeCell ref="C30:D30"/>
    <mergeCell ref="F30:G30"/>
    <mergeCell ref="A24:D24"/>
    <mergeCell ref="A25:B25"/>
    <mergeCell ref="F26:G26"/>
    <mergeCell ref="C27:D27"/>
    <mergeCell ref="F27:G27"/>
    <mergeCell ref="F29:G29"/>
  </mergeCells>
  <printOptions/>
  <pageMargins left="0.9597222222222223" right="0.19652777777777777" top="0.9840277777777777" bottom="0.9840277777777777" header="0.5118055555555555" footer="0.511805555555555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BX457"/>
  <sheetViews>
    <sheetView zoomScaleSheetLayoutView="90" zoomScalePageLayoutView="0" workbookViewId="0" topLeftCell="A1">
      <pane xSplit="41" ySplit="16" topLeftCell="AP26" activePane="bottomRight" state="frozen"/>
      <selection pane="topLeft" activeCell="A1" sqref="A1"/>
      <selection pane="topRight" activeCell="AP1" sqref="AP1"/>
      <selection pane="bottomLeft" activeCell="A92" sqref="A92"/>
      <selection pane="bottomRight" activeCell="BG22" sqref="BG22"/>
    </sheetView>
  </sheetViews>
  <sheetFormatPr defaultColWidth="0.85546875" defaultRowHeight="12.75"/>
  <cols>
    <col min="1" max="3" width="0.85546875" style="201" customWidth="1"/>
    <col min="4" max="4" width="1.28515625" style="201" customWidth="1"/>
    <col min="5" max="28" width="0.85546875" style="201" customWidth="1"/>
    <col min="29" max="29" width="5.28125" style="201" customWidth="1"/>
    <col min="30" max="31" width="2.421875" style="201" customWidth="1"/>
    <col min="32" max="38" width="0.85546875" style="201" customWidth="1"/>
    <col min="39" max="39" width="0.2890625" style="201" customWidth="1"/>
    <col min="40" max="41" width="0" style="201" hidden="1" customWidth="1"/>
    <col min="42" max="42" width="9.00390625" style="202" customWidth="1"/>
    <col min="43" max="43" width="4.00390625" style="202" customWidth="1"/>
    <col min="44" max="49" width="0.85546875" style="202" customWidth="1"/>
    <col min="50" max="50" width="1.8515625" style="202" customWidth="1"/>
    <col min="51" max="57" width="0" style="202" hidden="1" customWidth="1"/>
    <col min="58" max="58" width="14.28125" style="202" customWidth="1"/>
    <col min="59" max="59" width="18.57421875" style="202" customWidth="1"/>
    <col min="60" max="60" width="20.140625" style="202" customWidth="1"/>
    <col min="61" max="61" width="17.57421875" style="202" customWidth="1"/>
    <col min="62" max="63" width="18.00390625" style="202" customWidth="1"/>
    <col min="64" max="74" width="4.8515625" style="204" customWidth="1"/>
    <col min="75" max="16384" width="0.85546875" style="204" customWidth="1"/>
  </cols>
  <sheetData>
    <row r="1" ht="24" customHeight="1" hidden="1">
      <c r="BK1" s="203" t="s">
        <v>0</v>
      </c>
    </row>
    <row r="2" spans="1:63" s="205" customFormat="1" ht="15" customHeight="1" hidden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</row>
    <row r="3" spans="1:63" s="205" customFormat="1" ht="19.5" customHeight="1" hidden="1">
      <c r="A3" s="336" t="s">
        <v>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</row>
    <row r="4" spans="1:63" s="205" customFormat="1" ht="18" customHeight="1" hidden="1">
      <c r="A4" s="336" t="s">
        <v>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</row>
    <row r="5" spans="1:41" ht="28.5" customHeight="1" hidden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63" s="210" customFormat="1" ht="42" customHeight="1" hidden="1">
      <c r="A6" s="207" t="s">
        <v>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9" t="s">
        <v>4</v>
      </c>
      <c r="AQ6" s="208" t="s">
        <v>5</v>
      </c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9" t="s">
        <v>6</v>
      </c>
      <c r="BG6" s="333" t="s">
        <v>7</v>
      </c>
      <c r="BH6" s="333"/>
      <c r="BI6" s="333"/>
      <c r="BJ6" s="333"/>
      <c r="BK6" s="333"/>
    </row>
    <row r="7" spans="1:63" s="210" customFormat="1" ht="23.25" customHeight="1" hidden="1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3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3"/>
      <c r="BG7" s="207" t="s">
        <v>8</v>
      </c>
      <c r="BH7" s="333" t="s">
        <v>9</v>
      </c>
      <c r="BI7" s="333"/>
      <c r="BJ7" s="333"/>
      <c r="BK7" s="333"/>
    </row>
    <row r="8" spans="1:63" s="210" customFormat="1" ht="78" customHeight="1" hidden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3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11"/>
      <c r="BH8" s="337" t="s">
        <v>10</v>
      </c>
      <c r="BI8" s="337"/>
      <c r="BJ8" s="209" t="s">
        <v>11</v>
      </c>
      <c r="BK8" s="207" t="s">
        <v>12</v>
      </c>
    </row>
    <row r="9" spans="2:76" s="211" customFormat="1" ht="17.25" customHeight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4" t="s">
        <v>0</v>
      </c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</row>
    <row r="10" spans="2:76" s="211" customFormat="1" ht="40.5" customHeight="1"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334" t="s">
        <v>165</v>
      </c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</row>
    <row r="11" spans="1:63" s="216" customFormat="1" ht="34.5" customHeight="1">
      <c r="A11" s="333" t="s">
        <v>3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 t="s">
        <v>4</v>
      </c>
      <c r="AQ11" s="333" t="s">
        <v>5</v>
      </c>
      <c r="AR11" s="333"/>
      <c r="AS11" s="333"/>
      <c r="AT11" s="333"/>
      <c r="AU11" s="333"/>
      <c r="AV11" s="333"/>
      <c r="AW11" s="333"/>
      <c r="AX11" s="333"/>
      <c r="AY11" s="215"/>
      <c r="AZ11" s="215"/>
      <c r="BA11" s="215"/>
      <c r="BB11" s="215"/>
      <c r="BC11" s="215"/>
      <c r="BD11" s="215"/>
      <c r="BE11" s="215"/>
      <c r="BF11" s="333" t="s">
        <v>14</v>
      </c>
      <c r="BG11" s="333" t="s">
        <v>8</v>
      </c>
      <c r="BH11" s="332" t="s">
        <v>7</v>
      </c>
      <c r="BI11" s="332"/>
      <c r="BJ11" s="332"/>
      <c r="BK11" s="332"/>
    </row>
    <row r="12" spans="1:63" s="216" customFormat="1" ht="16.5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215"/>
      <c r="AZ12" s="215"/>
      <c r="BA12" s="215"/>
      <c r="BB12" s="215"/>
      <c r="BC12" s="215"/>
      <c r="BD12" s="215"/>
      <c r="BE12" s="215"/>
      <c r="BF12" s="333"/>
      <c r="BG12" s="333"/>
      <c r="BH12" s="332" t="s">
        <v>9</v>
      </c>
      <c r="BI12" s="332"/>
      <c r="BJ12" s="332"/>
      <c r="BK12" s="332"/>
    </row>
    <row r="13" spans="1:63" s="216" customFormat="1" ht="51.75" customHeight="1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215"/>
      <c r="AZ13" s="215"/>
      <c r="BA13" s="215"/>
      <c r="BB13" s="215"/>
      <c r="BC13" s="215"/>
      <c r="BD13" s="215"/>
      <c r="BE13" s="215"/>
      <c r="BF13" s="333"/>
      <c r="BG13" s="333"/>
      <c r="BH13" s="332" t="s">
        <v>15</v>
      </c>
      <c r="BI13" s="332"/>
      <c r="BJ13" s="332" t="s">
        <v>16</v>
      </c>
      <c r="BK13" s="332" t="s">
        <v>17</v>
      </c>
    </row>
    <row r="14" spans="1:63" s="216" customFormat="1" ht="93" customHeight="1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215"/>
      <c r="AZ14" s="215"/>
      <c r="BA14" s="215"/>
      <c r="BB14" s="215"/>
      <c r="BC14" s="215"/>
      <c r="BD14" s="215"/>
      <c r="BE14" s="215"/>
      <c r="BF14" s="333"/>
      <c r="BG14" s="333"/>
      <c r="BH14" s="332" t="s">
        <v>18</v>
      </c>
      <c r="BI14" s="332" t="s">
        <v>19</v>
      </c>
      <c r="BJ14" s="332"/>
      <c r="BK14" s="332"/>
    </row>
    <row r="15" spans="1:63" s="216" customFormat="1" ht="15.7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215"/>
      <c r="AZ15" s="215"/>
      <c r="BA15" s="215"/>
      <c r="BB15" s="215"/>
      <c r="BC15" s="215"/>
      <c r="BD15" s="215"/>
      <c r="BE15" s="215"/>
      <c r="BF15" s="333"/>
      <c r="BG15" s="333"/>
      <c r="BH15" s="332"/>
      <c r="BI15" s="332"/>
      <c r="BJ15" s="332"/>
      <c r="BK15" s="332"/>
    </row>
    <row r="16" spans="1:63" s="216" customFormat="1" ht="15" customHeight="1">
      <c r="A16" s="335">
        <v>1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217">
        <v>2</v>
      </c>
      <c r="AQ16" s="335">
        <v>3</v>
      </c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218">
        <v>4</v>
      </c>
      <c r="BG16" s="218">
        <v>5</v>
      </c>
      <c r="BH16" s="218">
        <v>6</v>
      </c>
      <c r="BI16" s="219">
        <v>7</v>
      </c>
      <c r="BJ16" s="219">
        <v>8</v>
      </c>
      <c r="BK16" s="218">
        <v>9</v>
      </c>
    </row>
    <row r="17" spans="1:63" s="223" customFormat="1" ht="24" customHeight="1">
      <c r="A17" s="330" t="s">
        <v>20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220">
        <v>100</v>
      </c>
      <c r="AQ17" s="331" t="s">
        <v>21</v>
      </c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221" t="s">
        <v>21</v>
      </c>
      <c r="BG17" s="222">
        <f>BG19+BG20+BG22+BG25+BG27+BG40+BG32</f>
        <v>77296956.38</v>
      </c>
      <c r="BH17" s="222">
        <f>BH19+BH20+BH22+BH25+BH27+BH29</f>
        <v>69945106.38</v>
      </c>
      <c r="BI17" s="222">
        <f>BI19+BI20+BI22+BI25+BI27+BI29</f>
        <v>142000</v>
      </c>
      <c r="BJ17" s="222">
        <f>BJ19+BJ20+BJ22+BJ25+BJ27+BJ29</f>
        <v>0</v>
      </c>
      <c r="BK17" s="222">
        <f>BK19+BK20+BK22+BK25+BK27+BK29</f>
        <v>7209850</v>
      </c>
    </row>
    <row r="18" spans="1:63" s="223" customFormat="1" ht="18.75" customHeight="1">
      <c r="A18" s="306" t="s">
        <v>9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224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225"/>
      <c r="BG18" s="226"/>
      <c r="BH18" s="226"/>
      <c r="BI18" s="227"/>
      <c r="BJ18" s="226"/>
      <c r="BK18" s="228"/>
    </row>
    <row r="19" spans="1:63" s="232" customFormat="1" ht="48" customHeight="1">
      <c r="A19" s="315" t="s">
        <v>22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229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230"/>
      <c r="BG19" s="231">
        <f>BG43</f>
        <v>70087106.38</v>
      </c>
      <c r="BH19" s="231">
        <f>BH43</f>
        <v>69945106.38</v>
      </c>
      <c r="BI19" s="231">
        <f>BI43</f>
        <v>142000</v>
      </c>
      <c r="BJ19" s="231">
        <f>BJ43</f>
        <v>0</v>
      </c>
      <c r="BK19" s="231">
        <f>BK43</f>
        <v>0</v>
      </c>
    </row>
    <row r="20" spans="1:63" s="235" customFormat="1" ht="33.75" customHeight="1">
      <c r="A20" s="312" t="s">
        <v>23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233">
        <v>120</v>
      </c>
      <c r="AQ20" s="313" t="s">
        <v>21</v>
      </c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234" t="s">
        <v>21</v>
      </c>
      <c r="BG20" s="231">
        <f aca="true" t="shared" si="0" ref="BG20:BG25">BH20+BI20+BJ20+BK20</f>
        <v>0</v>
      </c>
      <c r="BH20" s="231">
        <f>BH21</f>
        <v>0</v>
      </c>
      <c r="BI20" s="231">
        <f>BI21</f>
        <v>0</v>
      </c>
      <c r="BJ20" s="231">
        <f>BJ21</f>
        <v>0</v>
      </c>
      <c r="BK20" s="231">
        <f>BK21</f>
        <v>0</v>
      </c>
    </row>
    <row r="21" spans="1:63" s="235" customFormat="1" ht="24" customHeight="1">
      <c r="A21" s="306" t="s">
        <v>24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233">
        <v>121</v>
      </c>
      <c r="AQ21" s="313" t="s">
        <v>21</v>
      </c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234" t="s">
        <v>21</v>
      </c>
      <c r="BG21" s="231">
        <f t="shared" si="0"/>
        <v>0</v>
      </c>
      <c r="BH21" s="226">
        <v>0</v>
      </c>
      <c r="BI21" s="226">
        <v>0</v>
      </c>
      <c r="BJ21" s="226">
        <v>0</v>
      </c>
      <c r="BK21" s="226">
        <v>0</v>
      </c>
    </row>
    <row r="22" spans="1:63" s="235" customFormat="1" ht="51.75" customHeight="1">
      <c r="A22" s="312" t="s">
        <v>25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233">
        <v>130</v>
      </c>
      <c r="AQ22" s="313" t="s">
        <v>21</v>
      </c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234"/>
      <c r="BD22" s="234"/>
      <c r="BE22" s="234"/>
      <c r="BF22" s="234" t="s">
        <v>21</v>
      </c>
      <c r="BG22" s="231">
        <f t="shared" si="0"/>
        <v>7059850</v>
      </c>
      <c r="BH22" s="231">
        <f>BH23+BH24</f>
        <v>0</v>
      </c>
      <c r="BI22" s="231">
        <f>BI23+BI24</f>
        <v>0</v>
      </c>
      <c r="BJ22" s="231">
        <f>BJ23+BJ24</f>
        <v>0</v>
      </c>
      <c r="BK22" s="231">
        <f>BK23+BK24</f>
        <v>7059850</v>
      </c>
    </row>
    <row r="23" spans="1:63" s="223" customFormat="1" ht="75" customHeight="1">
      <c r="A23" s="329" t="s">
        <v>26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236">
        <v>131</v>
      </c>
      <c r="AQ23" s="321" t="s">
        <v>21</v>
      </c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237"/>
      <c r="BD23" s="237"/>
      <c r="BE23" s="237"/>
      <c r="BF23" s="237" t="s">
        <v>21</v>
      </c>
      <c r="BG23" s="231">
        <f t="shared" si="0"/>
        <v>3837550</v>
      </c>
      <c r="BH23" s="238">
        <v>0</v>
      </c>
      <c r="BI23" s="238">
        <v>0</v>
      </c>
      <c r="BJ23" s="238">
        <v>0</v>
      </c>
      <c r="BK23" s="238">
        <v>3837550</v>
      </c>
    </row>
    <row r="24" spans="1:63" s="232" customFormat="1" ht="54.75" customHeight="1">
      <c r="A24" s="329" t="s">
        <v>27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236">
        <v>131</v>
      </c>
      <c r="AQ24" s="321" t="s">
        <v>21</v>
      </c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237"/>
      <c r="BD24" s="237"/>
      <c r="BE24" s="237"/>
      <c r="BF24" s="237" t="s">
        <v>21</v>
      </c>
      <c r="BG24" s="231">
        <f t="shared" si="0"/>
        <v>3222300</v>
      </c>
      <c r="BH24" s="238">
        <v>0</v>
      </c>
      <c r="BI24" s="238">
        <v>0</v>
      </c>
      <c r="BJ24" s="238">
        <v>0</v>
      </c>
      <c r="BK24" s="238">
        <v>3222300</v>
      </c>
    </row>
    <row r="25" spans="1:63" s="223" customFormat="1" ht="36.75" customHeight="1">
      <c r="A25" s="312" t="s">
        <v>28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233">
        <v>150</v>
      </c>
      <c r="AQ25" s="313" t="s">
        <v>21</v>
      </c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234"/>
      <c r="BD25" s="234"/>
      <c r="BE25" s="234"/>
      <c r="BF25" s="234" t="s">
        <v>21</v>
      </c>
      <c r="BG25" s="231">
        <f t="shared" si="0"/>
        <v>0</v>
      </c>
      <c r="BH25" s="231">
        <f>BI25+BJ25+BK25+BL25</f>
        <v>0</v>
      </c>
      <c r="BI25" s="231">
        <f>BJ25+BK25+BL25+BM25</f>
        <v>0</v>
      </c>
      <c r="BJ25" s="231">
        <f>BK25+BL25+BM25+BN25</f>
        <v>0</v>
      </c>
      <c r="BK25" s="231">
        <f>BL25+BM25+BN25+BO25</f>
        <v>0</v>
      </c>
    </row>
    <row r="26" spans="1:63" s="223" customFormat="1" ht="84" customHeight="1">
      <c r="A26" s="306" t="s">
        <v>29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233">
        <v>154</v>
      </c>
      <c r="AQ26" s="313" t="s">
        <v>21</v>
      </c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234"/>
      <c r="BD26" s="234"/>
      <c r="BE26" s="234"/>
      <c r="BF26" s="234" t="s">
        <v>21</v>
      </c>
      <c r="BG26" s="231">
        <f>BH26+BI26+BJ26+BK26</f>
        <v>0</v>
      </c>
      <c r="BH26" s="226">
        <v>0</v>
      </c>
      <c r="BI26" s="226">
        <v>0</v>
      </c>
      <c r="BJ26" s="226">
        <v>0</v>
      </c>
      <c r="BK26" s="226">
        <v>0</v>
      </c>
    </row>
    <row r="27" spans="1:63" s="223" customFormat="1" ht="35.25" customHeight="1">
      <c r="A27" s="312" t="s">
        <v>30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233">
        <v>170</v>
      </c>
      <c r="AQ27" s="313" t="s">
        <v>21</v>
      </c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234"/>
      <c r="BD27" s="234"/>
      <c r="BE27" s="234"/>
      <c r="BF27" s="234" t="s">
        <v>21</v>
      </c>
      <c r="BG27" s="231">
        <f aca="true" t="shared" si="1" ref="BG27:BG41">BH27+BI27+BJ27+BK27</f>
        <v>0</v>
      </c>
      <c r="BH27" s="231">
        <f>BH28</f>
        <v>0</v>
      </c>
      <c r="BI27" s="231">
        <f>BI28</f>
        <v>0</v>
      </c>
      <c r="BJ27" s="231">
        <f>BJ28</f>
        <v>0</v>
      </c>
      <c r="BK27" s="231">
        <f>BK28</f>
        <v>0</v>
      </c>
    </row>
    <row r="28" spans="1:63" s="223" customFormat="1" ht="33" customHeight="1">
      <c r="A28" s="306" t="s">
        <v>31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233">
        <v>172</v>
      </c>
      <c r="AQ28" s="313" t="s">
        <v>21</v>
      </c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234"/>
      <c r="BD28" s="234"/>
      <c r="BE28" s="234"/>
      <c r="BF28" s="234" t="s">
        <v>21</v>
      </c>
      <c r="BG28" s="231">
        <f t="shared" si="1"/>
        <v>0</v>
      </c>
      <c r="BH28" s="226">
        <v>0</v>
      </c>
      <c r="BI28" s="226">
        <v>0</v>
      </c>
      <c r="BJ28" s="226">
        <v>0</v>
      </c>
      <c r="BK28" s="226">
        <v>0</v>
      </c>
    </row>
    <row r="29" spans="1:63" s="223" customFormat="1" ht="36.75" customHeight="1">
      <c r="A29" s="312" t="s">
        <v>32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233">
        <v>180</v>
      </c>
      <c r="AQ29" s="313" t="s">
        <v>21</v>
      </c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234"/>
      <c r="BD29" s="234"/>
      <c r="BE29" s="234"/>
      <c r="BF29" s="234" t="s">
        <v>21</v>
      </c>
      <c r="BG29" s="231">
        <f t="shared" si="1"/>
        <v>150000</v>
      </c>
      <c r="BH29" s="231">
        <f>BH30+BH32+BH40</f>
        <v>0</v>
      </c>
      <c r="BI29" s="231">
        <f>BI30+BI32+BI40</f>
        <v>0</v>
      </c>
      <c r="BJ29" s="231">
        <f>BJ30+BJ32+BJ40</f>
        <v>0</v>
      </c>
      <c r="BK29" s="231">
        <f>BK30+BK32+BK40</f>
        <v>150000</v>
      </c>
    </row>
    <row r="30" spans="1:63" s="223" customFormat="1" ht="36.75" customHeight="1">
      <c r="A30" s="306" t="s">
        <v>33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233">
        <v>181</v>
      </c>
      <c r="AQ30" s="313" t="s">
        <v>21</v>
      </c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234"/>
      <c r="BD30" s="234"/>
      <c r="BE30" s="234"/>
      <c r="BF30" s="234" t="s">
        <v>21</v>
      </c>
      <c r="BG30" s="231">
        <f t="shared" si="1"/>
        <v>0</v>
      </c>
      <c r="BH30" s="226">
        <f>BH31</f>
        <v>0</v>
      </c>
      <c r="BI30" s="226">
        <f>BI31</f>
        <v>0</v>
      </c>
      <c r="BJ30" s="226">
        <f>BJ31</f>
        <v>0</v>
      </c>
      <c r="BK30" s="226">
        <f>BK31</f>
        <v>0</v>
      </c>
    </row>
    <row r="31" spans="1:63" s="223" customFormat="1" ht="36.75" customHeigh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23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234"/>
      <c r="BD31" s="234"/>
      <c r="BE31" s="234"/>
      <c r="BF31" s="234"/>
      <c r="BG31" s="239">
        <f t="shared" si="1"/>
        <v>0</v>
      </c>
      <c r="BH31" s="226">
        <v>0</v>
      </c>
      <c r="BI31" s="226">
        <v>0</v>
      </c>
      <c r="BJ31" s="226">
        <v>0</v>
      </c>
      <c r="BK31" s="226">
        <v>0</v>
      </c>
    </row>
    <row r="32" spans="1:63" s="223" customFormat="1" ht="36.75" customHeight="1">
      <c r="A32" s="306" t="s">
        <v>34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233">
        <v>183</v>
      </c>
      <c r="AQ32" s="313" t="s">
        <v>21</v>
      </c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234"/>
      <c r="BD32" s="234"/>
      <c r="BE32" s="234"/>
      <c r="BF32" s="234" t="s">
        <v>21</v>
      </c>
      <c r="BG32" s="231">
        <f t="shared" si="1"/>
        <v>0</v>
      </c>
      <c r="BH32" s="231">
        <f>BH33+BH34+BH35+BH36+BH37+BH39</f>
        <v>0</v>
      </c>
      <c r="BI32" s="231">
        <f>BI33+BI34+BI35+BI36+BI37+BI39</f>
        <v>0</v>
      </c>
      <c r="BJ32" s="231">
        <f>BJ33+BJ34+BJ35+BJ36+BJ37+BJ39</f>
        <v>0</v>
      </c>
      <c r="BK32" s="231">
        <f>BK33+BK34+BK35+BK36+BK37+BK39</f>
        <v>0</v>
      </c>
    </row>
    <row r="33" spans="1:63" s="223" customFormat="1" ht="36.75" customHeight="1">
      <c r="A33" s="306" t="s">
        <v>35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23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234"/>
      <c r="BD33" s="234"/>
      <c r="BE33" s="234"/>
      <c r="BF33" s="234"/>
      <c r="BG33" s="231">
        <f t="shared" si="1"/>
        <v>0</v>
      </c>
      <c r="BH33" s="226">
        <v>0</v>
      </c>
      <c r="BI33" s="226">
        <v>0</v>
      </c>
      <c r="BJ33" s="226"/>
      <c r="BK33" s="226">
        <v>0</v>
      </c>
    </row>
    <row r="34" spans="1:63" s="223" customFormat="1" ht="63.75" customHeight="1">
      <c r="A34" s="306" t="s">
        <v>36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23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234"/>
      <c r="BD34" s="234"/>
      <c r="BE34" s="234"/>
      <c r="BF34" s="234"/>
      <c r="BG34" s="231">
        <f t="shared" si="1"/>
        <v>0</v>
      </c>
      <c r="BH34" s="226">
        <v>0</v>
      </c>
      <c r="BI34" s="226">
        <v>0</v>
      </c>
      <c r="BJ34" s="226">
        <v>0</v>
      </c>
      <c r="BK34" s="226">
        <v>0</v>
      </c>
    </row>
    <row r="35" spans="1:63" s="223" customFormat="1" ht="69" customHeight="1">
      <c r="A35" s="306" t="s">
        <v>37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23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234"/>
      <c r="BD35" s="234"/>
      <c r="BE35" s="234"/>
      <c r="BF35" s="234"/>
      <c r="BG35" s="231">
        <f t="shared" si="1"/>
        <v>0</v>
      </c>
      <c r="BH35" s="226">
        <v>0</v>
      </c>
      <c r="BI35" s="226">
        <v>0</v>
      </c>
      <c r="BJ35" s="226">
        <v>0</v>
      </c>
      <c r="BK35" s="226">
        <v>0</v>
      </c>
    </row>
    <row r="36" spans="1:63" s="223" customFormat="1" ht="51.75" customHeight="1">
      <c r="A36" s="306" t="s">
        <v>38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23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234"/>
      <c r="BD36" s="234"/>
      <c r="BE36" s="234"/>
      <c r="BF36" s="234"/>
      <c r="BG36" s="231">
        <f t="shared" si="1"/>
        <v>0</v>
      </c>
      <c r="BH36" s="226">
        <v>0</v>
      </c>
      <c r="BI36" s="226">
        <v>0</v>
      </c>
      <c r="BJ36" s="226">
        <v>0</v>
      </c>
      <c r="BK36" s="226">
        <v>0</v>
      </c>
    </row>
    <row r="37" spans="1:63" s="223" customFormat="1" ht="55.5" customHeight="1">
      <c r="A37" s="306" t="s">
        <v>39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23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234"/>
      <c r="BD37" s="234"/>
      <c r="BE37" s="234"/>
      <c r="BF37" s="234"/>
      <c r="BG37" s="231">
        <f t="shared" si="1"/>
        <v>0</v>
      </c>
      <c r="BH37" s="226">
        <v>0</v>
      </c>
      <c r="BI37" s="226">
        <v>0</v>
      </c>
      <c r="BJ37" s="226">
        <v>0</v>
      </c>
      <c r="BK37" s="226">
        <v>0</v>
      </c>
    </row>
    <row r="38" spans="1:63" s="223" customFormat="1" ht="27" customHeight="1">
      <c r="A38" s="306" t="s">
        <v>40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23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234"/>
      <c r="BD38" s="234"/>
      <c r="BE38" s="234"/>
      <c r="BF38" s="234"/>
      <c r="BG38" s="231">
        <f t="shared" si="1"/>
        <v>0</v>
      </c>
      <c r="BH38" s="226">
        <v>0</v>
      </c>
      <c r="BI38" s="226">
        <v>0</v>
      </c>
      <c r="BJ38" s="226">
        <v>0</v>
      </c>
      <c r="BK38" s="226">
        <v>0</v>
      </c>
    </row>
    <row r="39" spans="1:63" s="223" customFormat="1" ht="35.25" customHeight="1">
      <c r="A39" s="306" t="s">
        <v>41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23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234"/>
      <c r="BD39" s="234"/>
      <c r="BE39" s="234"/>
      <c r="BF39" s="234"/>
      <c r="BG39" s="231">
        <f t="shared" si="1"/>
        <v>0</v>
      </c>
      <c r="BH39" s="226">
        <v>0</v>
      </c>
      <c r="BI39" s="226">
        <v>0</v>
      </c>
      <c r="BJ39" s="226">
        <v>0</v>
      </c>
      <c r="BK39" s="226">
        <v>0</v>
      </c>
    </row>
    <row r="40" spans="1:63" s="223" customFormat="1" ht="36.75" customHeight="1">
      <c r="A40" s="306" t="s">
        <v>42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233">
        <v>189</v>
      </c>
      <c r="AQ40" s="313" t="s">
        <v>21</v>
      </c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234"/>
      <c r="BD40" s="234"/>
      <c r="BE40" s="234"/>
      <c r="BF40" s="234" t="s">
        <v>21</v>
      </c>
      <c r="BG40" s="231">
        <f t="shared" si="1"/>
        <v>150000</v>
      </c>
      <c r="BH40" s="231">
        <f>BH41</f>
        <v>0</v>
      </c>
      <c r="BI40" s="231">
        <f>BI41</f>
        <v>0</v>
      </c>
      <c r="BJ40" s="231">
        <f>BJ41</f>
        <v>0</v>
      </c>
      <c r="BK40" s="231">
        <f>BK41</f>
        <v>150000</v>
      </c>
    </row>
    <row r="41" spans="1:63" s="223" customFormat="1" ht="36.75" customHeight="1">
      <c r="A41" s="306" t="s">
        <v>43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233">
        <v>189</v>
      </c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234"/>
      <c r="BD41" s="234"/>
      <c r="BE41" s="234"/>
      <c r="BF41" s="234"/>
      <c r="BG41" s="231">
        <f t="shared" si="1"/>
        <v>150000</v>
      </c>
      <c r="BH41" s="226">
        <v>0</v>
      </c>
      <c r="BI41" s="226">
        <v>0</v>
      </c>
      <c r="BJ41" s="226">
        <v>0</v>
      </c>
      <c r="BK41" s="226">
        <v>150000</v>
      </c>
    </row>
    <row r="42" spans="1:63" s="243" customFormat="1" ht="45.75" customHeight="1">
      <c r="A42" s="327" t="s">
        <v>44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240">
        <v>200</v>
      </c>
      <c r="AQ42" s="328" t="s">
        <v>21</v>
      </c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241" t="s">
        <v>21</v>
      </c>
      <c r="BG42" s="242">
        <f>BG43+BG304+BG328+BG431</f>
        <v>76516956.38</v>
      </c>
      <c r="BH42" s="242">
        <f>BH43+BH304+BH328+BH431+BH303</f>
        <v>69945106.38</v>
      </c>
      <c r="BI42" s="242">
        <f>BI43+BI304+BI328+BI431</f>
        <v>142000</v>
      </c>
      <c r="BJ42" s="242">
        <f>BJ43+BJ304+BJ328+BJ431</f>
        <v>0</v>
      </c>
      <c r="BK42" s="242">
        <f>BK43+BK304+BK328+BK431</f>
        <v>7209850</v>
      </c>
    </row>
    <row r="43" spans="1:63" s="235" customFormat="1" ht="61.5" customHeight="1">
      <c r="A43" s="312" t="s">
        <v>45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23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234"/>
      <c r="BD43" s="234"/>
      <c r="BE43" s="234"/>
      <c r="BF43" s="234"/>
      <c r="BG43" s="244">
        <f>BG44+BG49+BG65+BG69+BG79+BG90</f>
        <v>70087106.38</v>
      </c>
      <c r="BH43" s="244">
        <f>BH44+BH49+BH65+BH69+BH79+BH90</f>
        <v>69945106.38</v>
      </c>
      <c r="BI43" s="244">
        <f>BI44+BI49+BI65+BI69+BI79+BI90</f>
        <v>142000</v>
      </c>
      <c r="BJ43" s="244">
        <f>BJ44+BJ49+BJ65+BJ69+BJ79+BJ90</f>
        <v>0</v>
      </c>
      <c r="BK43" s="244">
        <f>BK44+BK49+BK65+BK69+BK79+BK90</f>
        <v>0</v>
      </c>
    </row>
    <row r="44" spans="1:63" s="223" customFormat="1" ht="32.25" customHeight="1">
      <c r="A44" s="312" t="s">
        <v>46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233">
        <v>210</v>
      </c>
      <c r="AQ44" s="313" t="s">
        <v>21</v>
      </c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234" t="s">
        <v>21</v>
      </c>
      <c r="BG44" s="244">
        <f>BG46+BG47+BG48</f>
        <v>68262187.89</v>
      </c>
      <c r="BH44" s="244">
        <f>BH46+BH47+BH48</f>
        <v>68262187.89</v>
      </c>
      <c r="BI44" s="244">
        <f>BI46+BI47+BI48</f>
        <v>0</v>
      </c>
      <c r="BJ44" s="244">
        <f>BJ46+BJ47+BJ48</f>
        <v>0</v>
      </c>
      <c r="BK44" s="244">
        <f>BK46+BK47+BK48</f>
        <v>0</v>
      </c>
    </row>
    <row r="45" spans="1:63" s="223" customFormat="1" ht="14.25" customHeight="1">
      <c r="A45" s="314" t="s">
        <v>47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224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225"/>
      <c r="BG45" s="226"/>
      <c r="BH45" s="226"/>
      <c r="BI45" s="226"/>
      <c r="BJ45" s="226"/>
      <c r="BK45" s="228"/>
    </row>
    <row r="46" spans="1:63" s="223" customFormat="1" ht="18.75" customHeight="1">
      <c r="A46" s="306" t="s">
        <v>48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224"/>
      <c r="AQ46" s="307" t="s">
        <v>49</v>
      </c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225"/>
      <c r="BD46" s="225"/>
      <c r="BE46" s="225"/>
      <c r="BF46" s="225" t="s">
        <v>50</v>
      </c>
      <c r="BG46" s="244">
        <f>BH46+BI46+BJ46+BK46</f>
        <v>52488187.89</v>
      </c>
      <c r="BH46" s="226">
        <f aca="true" t="shared" si="2" ref="BH46:BK48">BH99+BH151+BH203+BH255</f>
        <v>52488187.89</v>
      </c>
      <c r="BI46" s="226">
        <f t="shared" si="2"/>
        <v>0</v>
      </c>
      <c r="BJ46" s="226">
        <f t="shared" si="2"/>
        <v>0</v>
      </c>
      <c r="BK46" s="226">
        <f>BK99+BK151+BK203+BK255</f>
        <v>0</v>
      </c>
    </row>
    <row r="47" spans="1:63" s="223" customFormat="1" ht="37.5" customHeight="1">
      <c r="A47" s="306" t="s">
        <v>51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224"/>
      <c r="AQ47" s="307" t="s">
        <v>52</v>
      </c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225"/>
      <c r="BD47" s="225"/>
      <c r="BE47" s="225"/>
      <c r="BF47" s="225" t="s">
        <v>53</v>
      </c>
      <c r="BG47" s="244">
        <f>BH47+BI47+BJ47+BK47</f>
        <v>0</v>
      </c>
      <c r="BH47" s="226">
        <f t="shared" si="2"/>
        <v>0</v>
      </c>
      <c r="BI47" s="226">
        <f t="shared" si="2"/>
        <v>0</v>
      </c>
      <c r="BJ47" s="226">
        <f t="shared" si="2"/>
        <v>0</v>
      </c>
      <c r="BK47" s="226">
        <f t="shared" si="2"/>
        <v>0</v>
      </c>
    </row>
    <row r="48" spans="1:63" s="223" customFormat="1" ht="37.5" customHeight="1">
      <c r="A48" s="306" t="s">
        <v>54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224"/>
      <c r="AQ48" s="307" t="s">
        <v>55</v>
      </c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225"/>
      <c r="BD48" s="225"/>
      <c r="BE48" s="225"/>
      <c r="BF48" s="225" t="s">
        <v>56</v>
      </c>
      <c r="BG48" s="244">
        <f>BH48+BI48+BJ48+BK48</f>
        <v>15774000</v>
      </c>
      <c r="BH48" s="226">
        <f t="shared" si="2"/>
        <v>15774000</v>
      </c>
      <c r="BI48" s="226">
        <f t="shared" si="2"/>
        <v>0</v>
      </c>
      <c r="BJ48" s="226">
        <f t="shared" si="2"/>
        <v>0</v>
      </c>
      <c r="BK48" s="226">
        <f t="shared" si="2"/>
        <v>0</v>
      </c>
    </row>
    <row r="49" spans="1:63" s="223" customFormat="1" ht="42.75" customHeight="1">
      <c r="A49" s="312" t="s">
        <v>57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233">
        <v>220</v>
      </c>
      <c r="AQ49" s="313" t="s">
        <v>21</v>
      </c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234" t="s">
        <v>21</v>
      </c>
      <c r="BG49" s="244">
        <f>BG51+BG52+BG53+BG59+BG60+BG61+BG62+BG63+BG64</f>
        <v>1495104.3499999999</v>
      </c>
      <c r="BH49" s="244">
        <f>BH51+BH52+BH53+BH59+BH60+BH61+BH62+BH63+BH64</f>
        <v>1375104.3499999999</v>
      </c>
      <c r="BI49" s="244">
        <f>BI51+BI52+BI53+BI59+BI60+BI61+BI62+BI63+BI64</f>
        <v>120000</v>
      </c>
      <c r="BJ49" s="244">
        <f>BJ51+BJ52+BJ53+BJ59+BJ60+BJ61+BJ62+BJ63+BJ64</f>
        <v>0</v>
      </c>
      <c r="BK49" s="244">
        <f>BK51+BK52+BK53+BK59+BK60+BK61+BK62+BK63+BK64</f>
        <v>0</v>
      </c>
    </row>
    <row r="50" spans="1:63" s="223" customFormat="1" ht="15" customHeight="1">
      <c r="A50" s="314" t="s">
        <v>9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224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225"/>
      <c r="BG50" s="226"/>
      <c r="BH50" s="226"/>
      <c r="BI50" s="226"/>
      <c r="BJ50" s="226"/>
      <c r="BK50" s="228"/>
    </row>
    <row r="51" spans="1:63" s="223" customFormat="1" ht="18.75" customHeight="1">
      <c r="A51" s="306" t="s">
        <v>58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224"/>
      <c r="AQ51" s="307" t="s">
        <v>59</v>
      </c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225"/>
      <c r="BD51" s="225"/>
      <c r="BE51" s="225"/>
      <c r="BF51" s="225" t="s">
        <v>60</v>
      </c>
      <c r="BG51" s="244">
        <f>BH51+BI51+BJ51+BK51</f>
        <v>149092</v>
      </c>
      <c r="BH51" s="226">
        <f aca="true" t="shared" si="3" ref="BH51:BK52">BH104+BH156+BH208+BH260</f>
        <v>149092</v>
      </c>
      <c r="BI51" s="226">
        <f t="shared" si="3"/>
        <v>0</v>
      </c>
      <c r="BJ51" s="226">
        <f t="shared" si="3"/>
        <v>0</v>
      </c>
      <c r="BK51" s="226">
        <f t="shared" si="3"/>
        <v>0</v>
      </c>
    </row>
    <row r="52" spans="1:63" s="223" customFormat="1" ht="18.75" customHeight="1">
      <c r="A52" s="306" t="s">
        <v>61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224"/>
      <c r="AQ52" s="307" t="s">
        <v>59</v>
      </c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225"/>
      <c r="BD52" s="225"/>
      <c r="BE52" s="225"/>
      <c r="BF52" s="225" t="s">
        <v>62</v>
      </c>
      <c r="BG52" s="244">
        <f aca="true" t="shared" si="4" ref="BG52:BG64">BH52+BI52+BJ52+BK52</f>
        <v>0</v>
      </c>
      <c r="BH52" s="226">
        <f t="shared" si="3"/>
        <v>0</v>
      </c>
      <c r="BI52" s="226">
        <f t="shared" si="3"/>
        <v>0</v>
      </c>
      <c r="BJ52" s="226">
        <f t="shared" si="3"/>
        <v>0</v>
      </c>
      <c r="BK52" s="226">
        <f t="shared" si="3"/>
        <v>0</v>
      </c>
    </row>
    <row r="53" spans="1:63" s="223" customFormat="1" ht="18.75" customHeight="1">
      <c r="A53" s="306" t="s">
        <v>63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224"/>
      <c r="AQ53" s="307" t="s">
        <v>59</v>
      </c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225"/>
      <c r="BD53" s="225"/>
      <c r="BE53" s="225"/>
      <c r="BF53" s="225" t="s">
        <v>64</v>
      </c>
      <c r="BG53" s="244">
        <f t="shared" si="4"/>
        <v>723676</v>
      </c>
      <c r="BH53" s="244">
        <f>BH54+BH55+BH56+BH57+BH58</f>
        <v>723676</v>
      </c>
      <c r="BI53" s="244">
        <f>BI54+BI55+BI56+BI57+BI58</f>
        <v>0</v>
      </c>
      <c r="BJ53" s="244">
        <f>BJ54+BJ55+BJ56+BJ57+BJ58</f>
        <v>0</v>
      </c>
      <c r="BK53" s="244">
        <f>BK54+BK55+BK56+BK57+BK58</f>
        <v>0</v>
      </c>
    </row>
    <row r="54" spans="1:63" s="223" customFormat="1" ht="34.5" customHeight="1">
      <c r="A54" s="306" t="s">
        <v>65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224"/>
      <c r="AQ54" s="307" t="s">
        <v>59</v>
      </c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225"/>
      <c r="BD54" s="225"/>
      <c r="BE54" s="225"/>
      <c r="BF54" s="225" t="s">
        <v>66</v>
      </c>
      <c r="BG54" s="244">
        <f t="shared" si="4"/>
        <v>276028.01</v>
      </c>
      <c r="BH54" s="226">
        <f aca="true" t="shared" si="5" ref="BH54:BK64">BH107+BH159+BH211+BH263</f>
        <v>276028.01</v>
      </c>
      <c r="BI54" s="226">
        <f t="shared" si="5"/>
        <v>0</v>
      </c>
      <c r="BJ54" s="226">
        <f t="shared" si="5"/>
        <v>0</v>
      </c>
      <c r="BK54" s="226">
        <f t="shared" si="5"/>
        <v>0</v>
      </c>
    </row>
    <row r="55" spans="1:63" s="223" customFormat="1" ht="22.5" customHeight="1">
      <c r="A55" s="306" t="s">
        <v>67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224"/>
      <c r="AQ55" s="307" t="s">
        <v>59</v>
      </c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225"/>
      <c r="BD55" s="225"/>
      <c r="BE55" s="225"/>
      <c r="BF55" s="225" t="s">
        <v>68</v>
      </c>
      <c r="BG55" s="244">
        <f t="shared" si="4"/>
        <v>0</v>
      </c>
      <c r="BH55" s="226">
        <f t="shared" si="5"/>
        <v>0</v>
      </c>
      <c r="BI55" s="226">
        <f t="shared" si="5"/>
        <v>0</v>
      </c>
      <c r="BJ55" s="226">
        <f t="shared" si="5"/>
        <v>0</v>
      </c>
      <c r="BK55" s="226">
        <f t="shared" si="5"/>
        <v>0</v>
      </c>
    </row>
    <row r="56" spans="1:63" s="223" customFormat="1" ht="40.5" customHeight="1">
      <c r="A56" s="306" t="s">
        <v>69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224"/>
      <c r="AQ56" s="307" t="s">
        <v>59</v>
      </c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225"/>
      <c r="BD56" s="225"/>
      <c r="BE56" s="225"/>
      <c r="BF56" s="225" t="s">
        <v>70</v>
      </c>
      <c r="BG56" s="244">
        <f t="shared" si="4"/>
        <v>307108.05</v>
      </c>
      <c r="BH56" s="226">
        <f t="shared" si="5"/>
        <v>307108.05</v>
      </c>
      <c r="BI56" s="226">
        <f t="shared" si="5"/>
        <v>0</v>
      </c>
      <c r="BJ56" s="226">
        <f t="shared" si="5"/>
        <v>0</v>
      </c>
      <c r="BK56" s="226">
        <f t="shared" si="5"/>
        <v>0</v>
      </c>
    </row>
    <row r="57" spans="1:63" s="223" customFormat="1" ht="38.25" customHeight="1">
      <c r="A57" s="306" t="s">
        <v>71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224"/>
      <c r="AQ57" s="307" t="s">
        <v>59</v>
      </c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225"/>
      <c r="BD57" s="225"/>
      <c r="BE57" s="225"/>
      <c r="BF57" s="225" t="s">
        <v>72</v>
      </c>
      <c r="BG57" s="244">
        <f t="shared" si="4"/>
        <v>112111.98999999999</v>
      </c>
      <c r="BH57" s="226">
        <f t="shared" si="5"/>
        <v>112111.98999999999</v>
      </c>
      <c r="BI57" s="226">
        <f t="shared" si="5"/>
        <v>0</v>
      </c>
      <c r="BJ57" s="226">
        <f t="shared" si="5"/>
        <v>0</v>
      </c>
      <c r="BK57" s="226">
        <f t="shared" si="5"/>
        <v>0</v>
      </c>
    </row>
    <row r="58" spans="1:63" s="223" customFormat="1" ht="23.25" customHeight="1">
      <c r="A58" s="306" t="s">
        <v>73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224"/>
      <c r="AQ58" s="307" t="s">
        <v>59</v>
      </c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225"/>
      <c r="BD58" s="225"/>
      <c r="BE58" s="225"/>
      <c r="BF58" s="225" t="s">
        <v>74</v>
      </c>
      <c r="BG58" s="244">
        <f t="shared" si="4"/>
        <v>28427.95</v>
      </c>
      <c r="BH58" s="226">
        <f t="shared" si="5"/>
        <v>28427.95</v>
      </c>
      <c r="BI58" s="226">
        <f t="shared" si="5"/>
        <v>0</v>
      </c>
      <c r="BJ58" s="226">
        <f t="shared" si="5"/>
        <v>0</v>
      </c>
      <c r="BK58" s="226">
        <f t="shared" si="5"/>
        <v>0</v>
      </c>
    </row>
    <row r="59" spans="1:63" s="223" customFormat="1" ht="67.5" customHeight="1">
      <c r="A59" s="306" t="s">
        <v>75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224"/>
      <c r="AQ59" s="307" t="s">
        <v>59</v>
      </c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225"/>
      <c r="BD59" s="225"/>
      <c r="BE59" s="225"/>
      <c r="BF59" s="225" t="s">
        <v>76</v>
      </c>
      <c r="BG59" s="244">
        <f t="shared" si="4"/>
        <v>0</v>
      </c>
      <c r="BH59" s="226">
        <f t="shared" si="5"/>
        <v>0</v>
      </c>
      <c r="BI59" s="226">
        <f t="shared" si="5"/>
        <v>0</v>
      </c>
      <c r="BJ59" s="226">
        <f t="shared" si="5"/>
        <v>0</v>
      </c>
      <c r="BK59" s="226">
        <f t="shared" si="5"/>
        <v>0</v>
      </c>
    </row>
    <row r="60" spans="1:63" s="223" customFormat="1" ht="38.25" customHeight="1">
      <c r="A60" s="306" t="s">
        <v>77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224"/>
      <c r="AQ60" s="307" t="s">
        <v>59</v>
      </c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225"/>
      <c r="BD60" s="225"/>
      <c r="BE60" s="225"/>
      <c r="BF60" s="225" t="s">
        <v>78</v>
      </c>
      <c r="BG60" s="244">
        <f>BH60+BI60+BJ60+BK60</f>
        <v>70826</v>
      </c>
      <c r="BH60" s="226">
        <f t="shared" si="5"/>
        <v>62826</v>
      </c>
      <c r="BI60" s="226">
        <f t="shared" si="5"/>
        <v>8000</v>
      </c>
      <c r="BJ60" s="226">
        <f t="shared" si="5"/>
        <v>0</v>
      </c>
      <c r="BK60" s="226">
        <f t="shared" si="5"/>
        <v>0</v>
      </c>
    </row>
    <row r="61" spans="1:63" s="223" customFormat="1" ht="24.75" customHeight="1">
      <c r="A61" s="306" t="s">
        <v>79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224"/>
      <c r="AQ61" s="307" t="s">
        <v>59</v>
      </c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225"/>
      <c r="BD61" s="225"/>
      <c r="BE61" s="225"/>
      <c r="BF61" s="225" t="s">
        <v>80</v>
      </c>
      <c r="BG61" s="244">
        <f t="shared" si="4"/>
        <v>540674.1599999999</v>
      </c>
      <c r="BH61" s="226">
        <f t="shared" si="5"/>
        <v>428674.16</v>
      </c>
      <c r="BI61" s="226">
        <f t="shared" si="5"/>
        <v>112000</v>
      </c>
      <c r="BJ61" s="226">
        <f t="shared" si="5"/>
        <v>0</v>
      </c>
      <c r="BK61" s="226">
        <f t="shared" si="5"/>
        <v>0</v>
      </c>
    </row>
    <row r="62" spans="1:63" s="223" customFormat="1" ht="24.75" customHeight="1">
      <c r="A62" s="306" t="s">
        <v>81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224"/>
      <c r="AQ62" s="307" t="s">
        <v>59</v>
      </c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225"/>
      <c r="BD62" s="225"/>
      <c r="BE62" s="225"/>
      <c r="BF62" s="225" t="s">
        <v>82</v>
      </c>
      <c r="BG62" s="244">
        <f t="shared" si="4"/>
        <v>10836.19</v>
      </c>
      <c r="BH62" s="226">
        <f t="shared" si="5"/>
        <v>10836.19</v>
      </c>
      <c r="BI62" s="226">
        <f t="shared" si="5"/>
        <v>0</v>
      </c>
      <c r="BJ62" s="226">
        <f t="shared" si="5"/>
        <v>0</v>
      </c>
      <c r="BK62" s="226">
        <f t="shared" si="5"/>
        <v>0</v>
      </c>
    </row>
    <row r="63" spans="1:63" s="223" customFormat="1" ht="36" customHeight="1">
      <c r="A63" s="306" t="s">
        <v>83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224"/>
      <c r="AQ63" s="307" t="s">
        <v>59</v>
      </c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225"/>
      <c r="BD63" s="225"/>
      <c r="BE63" s="225"/>
      <c r="BF63" s="225" t="s">
        <v>84</v>
      </c>
      <c r="BG63" s="244">
        <f t="shared" si="4"/>
        <v>0</v>
      </c>
      <c r="BH63" s="226">
        <f t="shared" si="5"/>
        <v>0</v>
      </c>
      <c r="BI63" s="226">
        <f t="shared" si="5"/>
        <v>0</v>
      </c>
      <c r="BJ63" s="226">
        <f t="shared" si="5"/>
        <v>0</v>
      </c>
      <c r="BK63" s="226">
        <f t="shared" si="5"/>
        <v>0</v>
      </c>
    </row>
    <row r="64" spans="1:63" s="223" customFormat="1" ht="67.5" customHeight="1">
      <c r="A64" s="306" t="s">
        <v>85</v>
      </c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224"/>
      <c r="AQ64" s="307" t="s">
        <v>59</v>
      </c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225"/>
      <c r="BD64" s="225"/>
      <c r="BE64" s="225"/>
      <c r="BF64" s="225" t="s">
        <v>86</v>
      </c>
      <c r="BG64" s="244">
        <f t="shared" si="4"/>
        <v>0</v>
      </c>
      <c r="BH64" s="226">
        <f t="shared" si="5"/>
        <v>0</v>
      </c>
      <c r="BI64" s="226">
        <f t="shared" si="5"/>
        <v>0</v>
      </c>
      <c r="BJ64" s="226">
        <f t="shared" si="5"/>
        <v>0</v>
      </c>
      <c r="BK64" s="226">
        <f t="shared" si="5"/>
        <v>0</v>
      </c>
    </row>
    <row r="65" spans="1:63" s="223" customFormat="1" ht="21" customHeight="1">
      <c r="A65" s="312" t="s">
        <v>87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233">
        <v>260</v>
      </c>
      <c r="AQ65" s="313" t="s">
        <v>21</v>
      </c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234" t="s">
        <v>21</v>
      </c>
      <c r="BG65" s="244">
        <f>BG66+BG67+BG68</f>
        <v>4803.34</v>
      </c>
      <c r="BH65" s="244">
        <f>BH66+BH67+BH68</f>
        <v>4803.34</v>
      </c>
      <c r="BI65" s="244">
        <f>BI66+BI67+BI68</f>
        <v>0</v>
      </c>
      <c r="BJ65" s="244">
        <f>BJ66+BJ67+BJ68</f>
        <v>0</v>
      </c>
      <c r="BK65" s="244">
        <f>BK66+BK67+BK68</f>
        <v>0</v>
      </c>
    </row>
    <row r="66" spans="1:63" s="223" customFormat="1" ht="31.5" customHeight="1">
      <c r="A66" s="314" t="s">
        <v>88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224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225" t="s">
        <v>89</v>
      </c>
      <c r="BG66" s="244">
        <f>BH66+BI66+BJ66+BK66</f>
        <v>0</v>
      </c>
      <c r="BH66" s="226">
        <f aca="true" t="shared" si="6" ref="BH66:BK68">BH119+BH171+BH223+BH275</f>
        <v>0</v>
      </c>
      <c r="BI66" s="226">
        <f t="shared" si="6"/>
        <v>0</v>
      </c>
      <c r="BJ66" s="226">
        <f t="shared" si="6"/>
        <v>0</v>
      </c>
      <c r="BK66" s="226">
        <f t="shared" si="6"/>
        <v>0</v>
      </c>
    </row>
    <row r="67" spans="1:63" s="223" customFormat="1" ht="48" customHeight="1">
      <c r="A67" s="306" t="s">
        <v>90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224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225"/>
      <c r="BD67" s="225"/>
      <c r="BE67" s="225"/>
      <c r="BF67" s="225" t="s">
        <v>91</v>
      </c>
      <c r="BG67" s="244">
        <f>BH67+BI67+BJ67+BK67</f>
        <v>0</v>
      </c>
      <c r="BH67" s="226">
        <f t="shared" si="6"/>
        <v>0</v>
      </c>
      <c r="BI67" s="226">
        <f t="shared" si="6"/>
        <v>0</v>
      </c>
      <c r="BJ67" s="226">
        <f t="shared" si="6"/>
        <v>0</v>
      </c>
      <c r="BK67" s="226">
        <f t="shared" si="6"/>
        <v>0</v>
      </c>
    </row>
    <row r="68" spans="1:63" s="223" customFormat="1" ht="35.25" customHeight="1">
      <c r="A68" s="306" t="s">
        <v>92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224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7"/>
      <c r="BB68" s="307"/>
      <c r="BC68" s="225"/>
      <c r="BD68" s="225"/>
      <c r="BE68" s="225"/>
      <c r="BF68" s="225" t="s">
        <v>93</v>
      </c>
      <c r="BG68" s="244">
        <f>BH68+BI68+BJ68+BK68</f>
        <v>4803.34</v>
      </c>
      <c r="BH68" s="226">
        <f t="shared" si="6"/>
        <v>4803.34</v>
      </c>
      <c r="BI68" s="226">
        <f t="shared" si="6"/>
        <v>0</v>
      </c>
      <c r="BJ68" s="226">
        <f t="shared" si="6"/>
        <v>0</v>
      </c>
      <c r="BK68" s="226">
        <f t="shared" si="6"/>
        <v>0</v>
      </c>
    </row>
    <row r="69" spans="1:63" s="223" customFormat="1" ht="25.5" customHeight="1">
      <c r="A69" s="312" t="s">
        <v>94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233">
        <v>290</v>
      </c>
      <c r="AQ69" s="313" t="s">
        <v>21</v>
      </c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234" t="s">
        <v>21</v>
      </c>
      <c r="BG69" s="244">
        <f>BG70+BG71+BG72+BG73+BG74+BG75+BG78</f>
        <v>5763.95</v>
      </c>
      <c r="BH69" s="244">
        <f>BH70+BH71+BH72+BH73+BH74+BH75+BH76+BH77+BH78</f>
        <v>5763.95</v>
      </c>
      <c r="BI69" s="244">
        <f>BI70+BI71+BI72+BI73+BI74+BI75+BI76+BI77+BI78</f>
        <v>0</v>
      </c>
      <c r="BJ69" s="244">
        <f>BJ70+BJ71+BJ72+BJ73+BJ74+BJ75+BJ76+BJ77+BJ78</f>
        <v>0</v>
      </c>
      <c r="BK69" s="244">
        <f>BK70+BK71+BK72+BK73+BK74+BK75+BK76+BK77+BK78</f>
        <v>0</v>
      </c>
    </row>
    <row r="70" spans="1:63" s="223" customFormat="1" ht="18.75" customHeight="1">
      <c r="A70" s="306" t="s">
        <v>9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224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7"/>
      <c r="BB70" s="307"/>
      <c r="BC70" s="307"/>
      <c r="BD70" s="307"/>
      <c r="BE70" s="307"/>
      <c r="BF70" s="225"/>
      <c r="BG70" s="225"/>
      <c r="BH70" s="245"/>
      <c r="BI70" s="245"/>
      <c r="BJ70" s="245"/>
      <c r="BK70" s="246"/>
    </row>
    <row r="71" spans="1:63" s="223" customFormat="1" ht="36.75" customHeight="1">
      <c r="A71" s="306" t="s">
        <v>95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233"/>
      <c r="AQ71" s="313" t="s">
        <v>96</v>
      </c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225" t="s">
        <v>97</v>
      </c>
      <c r="BG71" s="247">
        <f aca="true" t="shared" si="7" ref="BG71:BG78">BH71+BI71+BJ71+BK71</f>
        <v>0</v>
      </c>
      <c r="BH71" s="226">
        <f aca="true" t="shared" si="8" ref="BH71:BK78">BH124+BH176+BH228+BH280</f>
        <v>0</v>
      </c>
      <c r="BI71" s="226">
        <f t="shared" si="8"/>
        <v>0</v>
      </c>
      <c r="BJ71" s="226">
        <f t="shared" si="8"/>
        <v>0</v>
      </c>
      <c r="BK71" s="226">
        <f t="shared" si="8"/>
        <v>0</v>
      </c>
    </row>
    <row r="72" spans="1:63" s="223" customFormat="1" ht="23.25" customHeight="1">
      <c r="A72" s="306" t="s">
        <v>98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233"/>
      <c r="AQ72" s="313" t="s">
        <v>96</v>
      </c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225" t="s">
        <v>97</v>
      </c>
      <c r="BG72" s="247">
        <f t="shared" si="7"/>
        <v>0</v>
      </c>
      <c r="BH72" s="226">
        <f t="shared" si="8"/>
        <v>0</v>
      </c>
      <c r="BI72" s="226">
        <f t="shared" si="8"/>
        <v>0</v>
      </c>
      <c r="BJ72" s="226">
        <f t="shared" si="8"/>
        <v>0</v>
      </c>
      <c r="BK72" s="226">
        <f t="shared" si="8"/>
        <v>0</v>
      </c>
    </row>
    <row r="73" spans="1:63" s="223" customFormat="1" ht="51.75" customHeight="1">
      <c r="A73" s="306" t="s">
        <v>99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233"/>
      <c r="AQ73" s="313" t="s">
        <v>100</v>
      </c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225" t="s">
        <v>97</v>
      </c>
      <c r="BG73" s="247">
        <f t="shared" si="7"/>
        <v>4777.5</v>
      </c>
      <c r="BH73" s="226">
        <f t="shared" si="8"/>
        <v>4777.5</v>
      </c>
      <c r="BI73" s="226">
        <f t="shared" si="8"/>
        <v>0</v>
      </c>
      <c r="BJ73" s="226">
        <f t="shared" si="8"/>
        <v>0</v>
      </c>
      <c r="BK73" s="226">
        <f t="shared" si="8"/>
        <v>0</v>
      </c>
    </row>
    <row r="74" spans="1:63" s="223" customFormat="1" ht="53.25" customHeight="1">
      <c r="A74" s="306" t="s">
        <v>101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233"/>
      <c r="AQ74" s="313" t="s">
        <v>100</v>
      </c>
      <c r="AR74" s="313"/>
      <c r="AS74" s="313"/>
      <c r="AT74" s="313"/>
      <c r="AU74" s="313"/>
      <c r="AV74" s="313"/>
      <c r="AW74" s="313"/>
      <c r="AX74" s="313"/>
      <c r="AY74" s="234"/>
      <c r="AZ74" s="234"/>
      <c r="BA74" s="234"/>
      <c r="BB74" s="234"/>
      <c r="BC74" s="234"/>
      <c r="BD74" s="234"/>
      <c r="BE74" s="234"/>
      <c r="BF74" s="225" t="s">
        <v>97</v>
      </c>
      <c r="BG74" s="247">
        <f t="shared" si="7"/>
        <v>0</v>
      </c>
      <c r="BH74" s="226">
        <f t="shared" si="8"/>
        <v>0</v>
      </c>
      <c r="BI74" s="226">
        <f t="shared" si="8"/>
        <v>0</v>
      </c>
      <c r="BJ74" s="226">
        <f t="shared" si="8"/>
        <v>0</v>
      </c>
      <c r="BK74" s="226">
        <f t="shared" si="8"/>
        <v>0</v>
      </c>
    </row>
    <row r="75" spans="1:63" s="223" customFormat="1" ht="69" customHeight="1">
      <c r="A75" s="306" t="s">
        <v>102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233"/>
      <c r="AQ75" s="313" t="s">
        <v>103</v>
      </c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225" t="s">
        <v>97</v>
      </c>
      <c r="BG75" s="247">
        <f t="shared" si="7"/>
        <v>986.45</v>
      </c>
      <c r="BH75" s="226">
        <f t="shared" si="8"/>
        <v>986.45</v>
      </c>
      <c r="BI75" s="226">
        <f t="shared" si="8"/>
        <v>0</v>
      </c>
      <c r="BJ75" s="226">
        <f t="shared" si="8"/>
        <v>0</v>
      </c>
      <c r="BK75" s="226">
        <f t="shared" si="8"/>
        <v>0</v>
      </c>
    </row>
    <row r="76" spans="1:63" s="223" customFormat="1" ht="54.75" customHeight="1">
      <c r="A76" s="306" t="s">
        <v>104</v>
      </c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224"/>
      <c r="AQ76" s="307"/>
      <c r="AR76" s="307"/>
      <c r="AS76" s="307"/>
      <c r="AT76" s="307"/>
      <c r="AU76" s="307"/>
      <c r="AV76" s="307"/>
      <c r="AW76" s="307"/>
      <c r="AX76" s="307"/>
      <c r="AY76" s="307"/>
      <c r="AZ76" s="307"/>
      <c r="BA76" s="307"/>
      <c r="BB76" s="307"/>
      <c r="BC76" s="307"/>
      <c r="BD76" s="307"/>
      <c r="BE76" s="307"/>
      <c r="BF76" s="225" t="s">
        <v>105</v>
      </c>
      <c r="BG76" s="247">
        <f t="shared" si="7"/>
        <v>0</v>
      </c>
      <c r="BH76" s="226">
        <f t="shared" si="8"/>
        <v>0</v>
      </c>
      <c r="BI76" s="226">
        <f t="shared" si="8"/>
        <v>0</v>
      </c>
      <c r="BJ76" s="226">
        <f t="shared" si="8"/>
        <v>0</v>
      </c>
      <c r="BK76" s="226">
        <f t="shared" si="8"/>
        <v>0</v>
      </c>
    </row>
    <row r="77" spans="1:63" s="223" customFormat="1" ht="65.25" customHeight="1">
      <c r="A77" s="306" t="s">
        <v>106</v>
      </c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224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225" t="s">
        <v>107</v>
      </c>
      <c r="BG77" s="247">
        <f t="shared" si="7"/>
        <v>0</v>
      </c>
      <c r="BH77" s="226">
        <f t="shared" si="8"/>
        <v>0</v>
      </c>
      <c r="BI77" s="226">
        <f t="shared" si="8"/>
        <v>0</v>
      </c>
      <c r="BJ77" s="226">
        <f t="shared" si="8"/>
        <v>0</v>
      </c>
      <c r="BK77" s="226">
        <f t="shared" si="8"/>
        <v>0</v>
      </c>
    </row>
    <row r="78" spans="1:63" s="223" customFormat="1" ht="33.75" customHeight="1">
      <c r="A78" s="306" t="s">
        <v>108</v>
      </c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224"/>
      <c r="AQ78" s="307"/>
      <c r="AR78" s="307"/>
      <c r="AS78" s="307"/>
      <c r="AT78" s="307"/>
      <c r="AU78" s="307"/>
      <c r="AV78" s="307"/>
      <c r="AW78" s="307"/>
      <c r="AX78" s="307"/>
      <c r="AY78" s="307"/>
      <c r="AZ78" s="307"/>
      <c r="BA78" s="307"/>
      <c r="BB78" s="307"/>
      <c r="BC78" s="307"/>
      <c r="BD78" s="307"/>
      <c r="BE78" s="307"/>
      <c r="BF78" s="225" t="s">
        <v>109</v>
      </c>
      <c r="BG78" s="247">
        <f t="shared" si="7"/>
        <v>0</v>
      </c>
      <c r="BH78" s="226">
        <f t="shared" si="8"/>
        <v>0</v>
      </c>
      <c r="BI78" s="226">
        <f t="shared" si="8"/>
        <v>0</v>
      </c>
      <c r="BJ78" s="226">
        <f t="shared" si="8"/>
        <v>0</v>
      </c>
      <c r="BK78" s="226">
        <f t="shared" si="8"/>
        <v>0</v>
      </c>
    </row>
    <row r="79" spans="1:63" s="223" customFormat="1" ht="42.75" customHeight="1">
      <c r="A79" s="312" t="s">
        <v>110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233">
        <v>300</v>
      </c>
      <c r="AQ79" s="313" t="s">
        <v>21</v>
      </c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234"/>
      <c r="BD79" s="234"/>
      <c r="BE79" s="234"/>
      <c r="BF79" s="234" t="s">
        <v>21</v>
      </c>
      <c r="BG79" s="244">
        <f>BG81+BG82</f>
        <v>319246.85</v>
      </c>
      <c r="BH79" s="248">
        <f>BH81+BH82</f>
        <v>297246.85</v>
      </c>
      <c r="BI79" s="248">
        <f>BI81+BI82</f>
        <v>22000</v>
      </c>
      <c r="BJ79" s="248">
        <f>BJ81+BJ82</f>
        <v>0</v>
      </c>
      <c r="BK79" s="248">
        <f>BK81+BK82</f>
        <v>0</v>
      </c>
    </row>
    <row r="80" spans="1:63" s="223" customFormat="1" ht="18.75" customHeight="1">
      <c r="A80" s="306" t="s">
        <v>111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224"/>
      <c r="AQ80" s="307"/>
      <c r="AR80" s="307"/>
      <c r="AS80" s="307"/>
      <c r="AT80" s="307"/>
      <c r="AU80" s="307"/>
      <c r="AV80" s="307"/>
      <c r="AW80" s="307"/>
      <c r="AX80" s="307"/>
      <c r="AY80" s="307"/>
      <c r="AZ80" s="307"/>
      <c r="BA80" s="307"/>
      <c r="BB80" s="307"/>
      <c r="BC80" s="225"/>
      <c r="BD80" s="225"/>
      <c r="BE80" s="225"/>
      <c r="BF80" s="225"/>
      <c r="BG80" s="226"/>
      <c r="BH80" s="226"/>
      <c r="BI80" s="226"/>
      <c r="BJ80" s="226"/>
      <c r="BK80" s="228"/>
    </row>
    <row r="81" spans="1:63" s="223" customFormat="1" ht="39" customHeight="1">
      <c r="A81" s="306" t="s">
        <v>112</v>
      </c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224"/>
      <c r="AQ81" s="307" t="s">
        <v>59</v>
      </c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  <c r="BC81" s="225"/>
      <c r="BD81" s="225"/>
      <c r="BE81" s="225"/>
      <c r="BF81" s="225" t="s">
        <v>113</v>
      </c>
      <c r="BG81" s="244">
        <f aca="true" t="shared" si="9" ref="BG81:BG89">BH81+BI81+BJ81+BK81</f>
        <v>0</v>
      </c>
      <c r="BH81" s="226">
        <f>BH134+BH186+BH238+BH290</f>
        <v>0</v>
      </c>
      <c r="BI81" s="226">
        <f>BI134+BI186+BI238+BI290</f>
        <v>0</v>
      </c>
      <c r="BJ81" s="226">
        <f>BJ134+BJ186+BJ238+BJ290</f>
        <v>0</v>
      </c>
      <c r="BK81" s="226">
        <f>BK134+BK186+BK238+BK290</f>
        <v>0</v>
      </c>
    </row>
    <row r="82" spans="1:63" s="223" customFormat="1" ht="39" customHeight="1">
      <c r="A82" s="306" t="s">
        <v>114</v>
      </c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224"/>
      <c r="AQ82" s="307" t="s">
        <v>59</v>
      </c>
      <c r="AR82" s="307"/>
      <c r="AS82" s="307"/>
      <c r="AT82" s="307"/>
      <c r="AU82" s="307"/>
      <c r="AV82" s="307"/>
      <c r="AW82" s="307"/>
      <c r="AX82" s="307"/>
      <c r="AY82" s="307"/>
      <c r="AZ82" s="307"/>
      <c r="BA82" s="307"/>
      <c r="BB82" s="307"/>
      <c r="BC82" s="225"/>
      <c r="BD82" s="225"/>
      <c r="BE82" s="225"/>
      <c r="BF82" s="225" t="s">
        <v>115</v>
      </c>
      <c r="BG82" s="244">
        <f>BH82+BI82+BJ82+BK82</f>
        <v>319246.85</v>
      </c>
      <c r="BH82" s="244">
        <f>BH83+BH84+BH85+BH86+BH87+BH88+BH89</f>
        <v>297246.85</v>
      </c>
      <c r="BI82" s="244">
        <f>BI83+BI84+BI85+BI86+BI87+BI88+BI89</f>
        <v>22000</v>
      </c>
      <c r="BJ82" s="244">
        <f>BJ83+BJ84+BJ85+BJ86+BJ87+BJ88+BJ89</f>
        <v>0</v>
      </c>
      <c r="BK82" s="244">
        <f>BK83+BK84+BK85+BK86+BK87+BK88+BK89</f>
        <v>0</v>
      </c>
    </row>
    <row r="83" spans="1:63" s="223" customFormat="1" ht="57" customHeight="1">
      <c r="A83" s="306" t="s">
        <v>116</v>
      </c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224"/>
      <c r="AQ83" s="307" t="s">
        <v>59</v>
      </c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225"/>
      <c r="BD83" s="225"/>
      <c r="BE83" s="225"/>
      <c r="BF83" s="225" t="s">
        <v>117</v>
      </c>
      <c r="BG83" s="244">
        <f t="shared" si="9"/>
        <v>594</v>
      </c>
      <c r="BH83" s="226">
        <f aca="true" t="shared" si="10" ref="BH83:BK89">BH136+BH188+BH240+BH292</f>
        <v>0</v>
      </c>
      <c r="BI83" s="226">
        <f t="shared" si="10"/>
        <v>594</v>
      </c>
      <c r="BJ83" s="226">
        <f t="shared" si="10"/>
        <v>0</v>
      </c>
      <c r="BK83" s="226">
        <f t="shared" si="10"/>
        <v>0</v>
      </c>
    </row>
    <row r="84" spans="1:63" s="223" customFormat="1" ht="55.5" customHeight="1">
      <c r="A84" s="306" t="s">
        <v>118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224"/>
      <c r="AQ84" s="307" t="s">
        <v>59</v>
      </c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307"/>
      <c r="BC84" s="225"/>
      <c r="BD84" s="225"/>
      <c r="BE84" s="225"/>
      <c r="BF84" s="225" t="s">
        <v>119</v>
      </c>
      <c r="BG84" s="244">
        <f t="shared" si="9"/>
        <v>0</v>
      </c>
      <c r="BH84" s="226">
        <f t="shared" si="10"/>
        <v>0</v>
      </c>
      <c r="BI84" s="226">
        <f t="shared" si="10"/>
        <v>0</v>
      </c>
      <c r="BJ84" s="226">
        <f t="shared" si="10"/>
        <v>0</v>
      </c>
      <c r="BK84" s="226">
        <f t="shared" si="10"/>
        <v>0</v>
      </c>
    </row>
    <row r="85" spans="1:63" s="223" customFormat="1" ht="34.5" customHeight="1">
      <c r="A85" s="306" t="s">
        <v>120</v>
      </c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224"/>
      <c r="AQ85" s="307" t="s">
        <v>59</v>
      </c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225"/>
      <c r="BD85" s="225"/>
      <c r="BE85" s="225"/>
      <c r="BF85" s="225" t="s">
        <v>121</v>
      </c>
      <c r="BG85" s="244">
        <f>BH85+BI85+BJ85+BK85</f>
        <v>297246.85</v>
      </c>
      <c r="BH85" s="226">
        <f t="shared" si="10"/>
        <v>297246.85</v>
      </c>
      <c r="BI85" s="226">
        <f t="shared" si="10"/>
        <v>0</v>
      </c>
      <c r="BJ85" s="226">
        <f t="shared" si="10"/>
        <v>0</v>
      </c>
      <c r="BK85" s="226">
        <f t="shared" si="10"/>
        <v>0</v>
      </c>
    </row>
    <row r="86" spans="1:63" s="223" customFormat="1" ht="35.25" customHeight="1">
      <c r="A86" s="306" t="s">
        <v>122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224"/>
      <c r="AQ86" s="307"/>
      <c r="AR86" s="307"/>
      <c r="AS86" s="307"/>
      <c r="AT86" s="307"/>
      <c r="AU86" s="307"/>
      <c r="AV86" s="307"/>
      <c r="AW86" s="307"/>
      <c r="AX86" s="307"/>
      <c r="AY86" s="307"/>
      <c r="AZ86" s="307"/>
      <c r="BA86" s="307"/>
      <c r="BB86" s="307"/>
      <c r="BC86" s="225"/>
      <c r="BD86" s="225"/>
      <c r="BE86" s="225"/>
      <c r="BF86" s="225" t="s">
        <v>123</v>
      </c>
      <c r="BG86" s="244">
        <f t="shared" si="9"/>
        <v>0</v>
      </c>
      <c r="BH86" s="226">
        <f t="shared" si="10"/>
        <v>0</v>
      </c>
      <c r="BI86" s="226">
        <f t="shared" si="10"/>
        <v>0</v>
      </c>
      <c r="BJ86" s="226">
        <f t="shared" si="10"/>
        <v>0</v>
      </c>
      <c r="BK86" s="226">
        <f t="shared" si="10"/>
        <v>0</v>
      </c>
    </row>
    <row r="87" spans="1:63" s="223" customFormat="1" ht="35.25" customHeight="1">
      <c r="A87" s="306" t="s">
        <v>124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224"/>
      <c r="AQ87" s="307"/>
      <c r="AR87" s="307"/>
      <c r="AS87" s="307"/>
      <c r="AT87" s="307"/>
      <c r="AU87" s="307"/>
      <c r="AV87" s="307"/>
      <c r="AW87" s="307"/>
      <c r="AX87" s="307"/>
      <c r="AY87" s="307"/>
      <c r="AZ87" s="307"/>
      <c r="BA87" s="307"/>
      <c r="BB87" s="307"/>
      <c r="BC87" s="225"/>
      <c r="BD87" s="225"/>
      <c r="BE87" s="225"/>
      <c r="BF87" s="225" t="s">
        <v>125</v>
      </c>
      <c r="BG87" s="244">
        <f t="shared" si="9"/>
        <v>0</v>
      </c>
      <c r="BH87" s="226">
        <f t="shared" si="10"/>
        <v>0</v>
      </c>
      <c r="BI87" s="226">
        <f t="shared" si="10"/>
        <v>0</v>
      </c>
      <c r="BJ87" s="226">
        <f t="shared" si="10"/>
        <v>0</v>
      </c>
      <c r="BK87" s="226">
        <f t="shared" si="10"/>
        <v>0</v>
      </c>
    </row>
    <row r="88" spans="1:63" s="223" customFormat="1" ht="34.5" customHeight="1">
      <c r="A88" s="306" t="s">
        <v>126</v>
      </c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224"/>
      <c r="AQ88" s="307"/>
      <c r="AR88" s="307"/>
      <c r="AS88" s="307"/>
      <c r="AT88" s="307"/>
      <c r="AU88" s="307"/>
      <c r="AV88" s="307"/>
      <c r="AW88" s="307"/>
      <c r="AX88" s="307"/>
      <c r="AY88" s="307"/>
      <c r="AZ88" s="307"/>
      <c r="BA88" s="307"/>
      <c r="BB88" s="307"/>
      <c r="BC88" s="225"/>
      <c r="BD88" s="225"/>
      <c r="BE88" s="225"/>
      <c r="BF88" s="225" t="s">
        <v>127</v>
      </c>
      <c r="BG88" s="244">
        <f t="shared" si="9"/>
        <v>21406</v>
      </c>
      <c r="BH88" s="226">
        <v>0</v>
      </c>
      <c r="BI88" s="226">
        <f t="shared" si="10"/>
        <v>21406</v>
      </c>
      <c r="BJ88" s="226">
        <f t="shared" si="10"/>
        <v>0</v>
      </c>
      <c r="BK88" s="226">
        <f t="shared" si="10"/>
        <v>0</v>
      </c>
    </row>
    <row r="89" spans="1:63" s="223" customFormat="1" ht="50.25" customHeight="1">
      <c r="A89" s="306" t="s">
        <v>128</v>
      </c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224"/>
      <c r="AQ89" s="307"/>
      <c r="AR89" s="307"/>
      <c r="AS89" s="307"/>
      <c r="AT89" s="307"/>
      <c r="AU89" s="307"/>
      <c r="AV89" s="307"/>
      <c r="AW89" s="307"/>
      <c r="AX89" s="307"/>
      <c r="AY89" s="307"/>
      <c r="AZ89" s="307"/>
      <c r="BA89" s="307"/>
      <c r="BB89" s="307"/>
      <c r="BC89" s="225"/>
      <c r="BD89" s="225"/>
      <c r="BE89" s="225"/>
      <c r="BF89" s="225" t="s">
        <v>129</v>
      </c>
      <c r="BG89" s="244">
        <f t="shared" si="9"/>
        <v>0</v>
      </c>
      <c r="BH89" s="226">
        <v>0</v>
      </c>
      <c r="BI89" s="226">
        <f t="shared" si="10"/>
        <v>0</v>
      </c>
      <c r="BJ89" s="226">
        <f t="shared" si="10"/>
        <v>0</v>
      </c>
      <c r="BK89" s="226">
        <f t="shared" si="10"/>
        <v>0</v>
      </c>
    </row>
    <row r="90" spans="1:63" s="223" customFormat="1" ht="39" customHeight="1">
      <c r="A90" s="312" t="s">
        <v>130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233">
        <v>350</v>
      </c>
      <c r="AQ90" s="313" t="s">
        <v>21</v>
      </c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234"/>
      <c r="BD90" s="234"/>
      <c r="BE90" s="234"/>
      <c r="BF90" s="234" t="s">
        <v>21</v>
      </c>
      <c r="BG90" s="244">
        <f>BG92+BG93</f>
        <v>0</v>
      </c>
      <c r="BH90" s="244">
        <f>BH92+BH93</f>
        <v>0</v>
      </c>
      <c r="BI90" s="244">
        <f>BI92+BI93</f>
        <v>0</v>
      </c>
      <c r="BJ90" s="244">
        <f>BJ92+BJ93</f>
        <v>0</v>
      </c>
      <c r="BK90" s="244">
        <f>BK92+BK93</f>
        <v>0</v>
      </c>
    </row>
    <row r="91" spans="1:63" s="223" customFormat="1" ht="18.75" customHeight="1">
      <c r="A91" s="306" t="s">
        <v>9</v>
      </c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224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225"/>
      <c r="BD91" s="225"/>
      <c r="BE91" s="225"/>
      <c r="BF91" s="225"/>
      <c r="BG91" s="226"/>
      <c r="BH91" s="226"/>
      <c r="BI91" s="226"/>
      <c r="BJ91" s="226"/>
      <c r="BK91" s="226"/>
    </row>
    <row r="92" spans="1:63" s="223" customFormat="1" ht="84.75" customHeight="1">
      <c r="A92" s="306" t="s">
        <v>131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224"/>
      <c r="AQ92" s="307"/>
      <c r="AR92" s="307"/>
      <c r="AS92" s="307"/>
      <c r="AT92" s="307"/>
      <c r="AU92" s="307"/>
      <c r="AV92" s="307"/>
      <c r="AW92" s="307"/>
      <c r="AX92" s="307"/>
      <c r="AY92" s="307"/>
      <c r="AZ92" s="307"/>
      <c r="BA92" s="307"/>
      <c r="BB92" s="307"/>
      <c r="BC92" s="225"/>
      <c r="BD92" s="225"/>
      <c r="BE92" s="225"/>
      <c r="BF92" s="225" t="s">
        <v>132</v>
      </c>
      <c r="BG92" s="244">
        <f>BH92+BI92+BJ92+BK92</f>
        <v>0</v>
      </c>
      <c r="BH92" s="226">
        <f aca="true" t="shared" si="11" ref="BH92:BK93">BH145+BH197+BH249+BH301</f>
        <v>0</v>
      </c>
      <c r="BI92" s="226">
        <f t="shared" si="11"/>
        <v>0</v>
      </c>
      <c r="BJ92" s="226">
        <f t="shared" si="11"/>
        <v>0</v>
      </c>
      <c r="BK92" s="226">
        <f t="shared" si="11"/>
        <v>0</v>
      </c>
    </row>
    <row r="93" spans="1:63" s="223" customFormat="1" ht="84.75" customHeight="1">
      <c r="A93" s="306" t="s">
        <v>133</v>
      </c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224"/>
      <c r="AQ93" s="307"/>
      <c r="AR93" s="307"/>
      <c r="AS93" s="307"/>
      <c r="AT93" s="307"/>
      <c r="AU93" s="307"/>
      <c r="AV93" s="307"/>
      <c r="AW93" s="307"/>
      <c r="AX93" s="307"/>
      <c r="AY93" s="307"/>
      <c r="AZ93" s="307"/>
      <c r="BA93" s="307"/>
      <c r="BB93" s="307"/>
      <c r="BC93" s="225"/>
      <c r="BD93" s="225"/>
      <c r="BE93" s="225"/>
      <c r="BF93" s="225" t="s">
        <v>134</v>
      </c>
      <c r="BG93" s="244">
        <f>BH93+BI93+BJ93+BK93</f>
        <v>0</v>
      </c>
      <c r="BH93" s="226">
        <f t="shared" si="11"/>
        <v>0</v>
      </c>
      <c r="BI93" s="226">
        <f t="shared" si="11"/>
        <v>0</v>
      </c>
      <c r="BJ93" s="226">
        <f t="shared" si="11"/>
        <v>0</v>
      </c>
      <c r="BK93" s="226">
        <f t="shared" si="11"/>
        <v>0</v>
      </c>
    </row>
    <row r="94" spans="1:63" s="223" customFormat="1" ht="18.75" customHeight="1">
      <c r="A94" s="312" t="s">
        <v>9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224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07"/>
      <c r="BE94" s="307"/>
      <c r="BF94" s="225"/>
      <c r="BG94" s="226"/>
      <c r="BH94" s="226"/>
      <c r="BI94" s="226"/>
      <c r="BJ94" s="226"/>
      <c r="BK94" s="226"/>
    </row>
    <row r="95" spans="1:63" s="223" customFormat="1" ht="68.25" customHeight="1">
      <c r="A95" s="326" t="s">
        <v>135</v>
      </c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</row>
    <row r="96" spans="1:63" s="235" customFormat="1" ht="66" customHeight="1">
      <c r="A96" s="312" t="s">
        <v>45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23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234"/>
      <c r="BD96" s="234"/>
      <c r="BE96" s="234"/>
      <c r="BF96" s="234"/>
      <c r="BG96" s="249">
        <f>BG97+BG102+BG118+BG122+BG132+BG143</f>
        <v>10274580.469999999</v>
      </c>
      <c r="BH96" s="249">
        <f>BH97+BH102+BH118+BH122+BH132+BH143</f>
        <v>10004356.059999999</v>
      </c>
      <c r="BI96" s="249">
        <f>BI97+BI102+BI118+BI122+BI132+BI143</f>
        <v>0</v>
      </c>
      <c r="BJ96" s="249">
        <f>BJ97+BJ102+BJ118+BJ122+BJ132+BJ143</f>
        <v>0</v>
      </c>
      <c r="BK96" s="249">
        <f>BK97+BK102+BK118+BK122+BK132+BK143</f>
        <v>0</v>
      </c>
    </row>
    <row r="97" spans="1:63" s="223" customFormat="1" ht="32.25" customHeight="1">
      <c r="A97" s="312" t="s">
        <v>46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233">
        <v>210</v>
      </c>
      <c r="AQ97" s="307"/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225"/>
      <c r="BG97" s="250">
        <f>BG99+BG100+BG101</f>
        <v>8961600</v>
      </c>
      <c r="BH97" s="250">
        <f>BH99+BH100+BH101</f>
        <v>8961600</v>
      </c>
      <c r="BI97" s="250">
        <f>BI99+BI100+BI101</f>
        <v>0</v>
      </c>
      <c r="BJ97" s="250">
        <f>BJ99+BJ100+BJ101</f>
        <v>0</v>
      </c>
      <c r="BK97" s="250">
        <f>BK99+BK100+BK101</f>
        <v>0</v>
      </c>
    </row>
    <row r="98" spans="1:63" s="223" customFormat="1" ht="14.25" customHeight="1">
      <c r="A98" s="314" t="s">
        <v>47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224"/>
      <c r="AQ98" s="307"/>
      <c r="AR98" s="307"/>
      <c r="AS98" s="307"/>
      <c r="AT98" s="307"/>
      <c r="AU98" s="307"/>
      <c r="AV98" s="307"/>
      <c r="AW98" s="307"/>
      <c r="AX98" s="307"/>
      <c r="AY98" s="307"/>
      <c r="AZ98" s="307"/>
      <c r="BA98" s="307"/>
      <c r="BB98" s="307"/>
      <c r="BC98" s="307"/>
      <c r="BD98" s="307"/>
      <c r="BE98" s="307"/>
      <c r="BF98" s="225"/>
      <c r="BG98" s="226"/>
      <c r="BH98" s="226"/>
      <c r="BI98" s="226"/>
      <c r="BJ98" s="226"/>
      <c r="BK98" s="228"/>
    </row>
    <row r="99" spans="1:63" s="223" customFormat="1" ht="18.75" customHeight="1">
      <c r="A99" s="306" t="s">
        <v>48</v>
      </c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224"/>
      <c r="AQ99" s="307" t="s">
        <v>49</v>
      </c>
      <c r="AR99" s="307"/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225"/>
      <c r="BD99" s="225"/>
      <c r="BE99" s="225"/>
      <c r="BF99" s="225" t="s">
        <v>50</v>
      </c>
      <c r="BG99" s="250">
        <f>BH99+BI99+BJ99+BK99</f>
        <v>6882900</v>
      </c>
      <c r="BH99" s="226">
        <v>6882900</v>
      </c>
      <c r="BI99" s="226">
        <v>0</v>
      </c>
      <c r="BJ99" s="226">
        <v>0</v>
      </c>
      <c r="BK99" s="226">
        <v>0</v>
      </c>
    </row>
    <row r="100" spans="1:63" s="223" customFormat="1" ht="37.5" customHeight="1">
      <c r="A100" s="306" t="s">
        <v>136</v>
      </c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224"/>
      <c r="AQ100" s="307" t="s">
        <v>52</v>
      </c>
      <c r="AR100" s="307"/>
      <c r="AS100" s="307"/>
      <c r="AT100" s="307"/>
      <c r="AU100" s="307"/>
      <c r="AV100" s="307"/>
      <c r="AW100" s="307"/>
      <c r="AX100" s="307"/>
      <c r="AY100" s="307"/>
      <c r="AZ100" s="307"/>
      <c r="BA100" s="307"/>
      <c r="BB100" s="307"/>
      <c r="BC100" s="225"/>
      <c r="BD100" s="225"/>
      <c r="BE100" s="225"/>
      <c r="BF100" s="225" t="s">
        <v>53</v>
      </c>
      <c r="BG100" s="250">
        <f>BH100+BI100+BJ100+BK100</f>
        <v>0</v>
      </c>
      <c r="BH100" s="226">
        <v>0</v>
      </c>
      <c r="BI100" s="226">
        <v>0</v>
      </c>
      <c r="BJ100" s="226">
        <v>0</v>
      </c>
      <c r="BK100" s="226">
        <v>0</v>
      </c>
    </row>
    <row r="101" spans="1:63" s="223" customFormat="1" ht="25.5" customHeight="1">
      <c r="A101" s="306" t="s">
        <v>54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224"/>
      <c r="AQ101" s="307" t="s">
        <v>55</v>
      </c>
      <c r="AR101" s="307"/>
      <c r="AS101" s="307"/>
      <c r="AT101" s="307"/>
      <c r="AU101" s="307"/>
      <c r="AV101" s="307"/>
      <c r="AW101" s="307"/>
      <c r="AX101" s="307"/>
      <c r="AY101" s="307"/>
      <c r="AZ101" s="307"/>
      <c r="BA101" s="307"/>
      <c r="BB101" s="307"/>
      <c r="BC101" s="225"/>
      <c r="BD101" s="225"/>
      <c r="BE101" s="225"/>
      <c r="BF101" s="225" t="s">
        <v>56</v>
      </c>
      <c r="BG101" s="250">
        <f>BH101+BI101+BJ101+BK101</f>
        <v>2078700</v>
      </c>
      <c r="BH101" s="226">
        <v>2078700</v>
      </c>
      <c r="BI101" s="226">
        <v>0</v>
      </c>
      <c r="BJ101" s="226">
        <v>0</v>
      </c>
      <c r="BK101" s="226">
        <v>0</v>
      </c>
    </row>
    <row r="102" spans="1:63" s="223" customFormat="1" ht="23.25" customHeight="1">
      <c r="A102" s="312" t="s">
        <v>57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233">
        <v>220</v>
      </c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07"/>
      <c r="BE102" s="307"/>
      <c r="BF102" s="225"/>
      <c r="BG102" s="250">
        <f>BG104+BG105+BG106+BG112+BG113+BG114+BG115+BG116+BG117</f>
        <v>761964.36</v>
      </c>
      <c r="BH102" s="250">
        <f>BH104+BH105+BH106+BH112+BH113+BH114+BH115+BH116+BH117</f>
        <v>761964.36</v>
      </c>
      <c r="BI102" s="250">
        <f>BI104+BI105+BI106+BI112+BI113+BI114+BI115+BI116+BI117</f>
        <v>0</v>
      </c>
      <c r="BJ102" s="250">
        <f>BJ104+BJ105+BJ106+BJ112+BJ113+BJ114+BJ115+BJ116+BJ117</f>
        <v>0</v>
      </c>
      <c r="BK102" s="250">
        <f>BK104+BK105+BK106+BK112+BK113+BK114+BK115+BK116+BK117</f>
        <v>0</v>
      </c>
    </row>
    <row r="103" spans="1:63" s="223" customFormat="1" ht="15" customHeight="1">
      <c r="A103" s="314" t="s">
        <v>9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224"/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/>
      <c r="BE103" s="307"/>
      <c r="BF103" s="225"/>
      <c r="BG103" s="226"/>
      <c r="BH103" s="226"/>
      <c r="BI103" s="226"/>
      <c r="BJ103" s="226"/>
      <c r="BK103" s="228"/>
    </row>
    <row r="104" spans="1:63" s="223" customFormat="1" ht="18.75" customHeight="1">
      <c r="A104" s="306" t="s">
        <v>58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224"/>
      <c r="AQ104" s="307" t="s">
        <v>59</v>
      </c>
      <c r="AR104" s="307"/>
      <c r="AS104" s="307"/>
      <c r="AT104" s="307"/>
      <c r="AU104" s="307"/>
      <c r="AV104" s="307"/>
      <c r="AW104" s="307"/>
      <c r="AX104" s="307"/>
      <c r="AY104" s="307"/>
      <c r="AZ104" s="307"/>
      <c r="BA104" s="307"/>
      <c r="BB104" s="307"/>
      <c r="BC104" s="225"/>
      <c r="BD104" s="225"/>
      <c r="BE104" s="225"/>
      <c r="BF104" s="225" t="s">
        <v>60</v>
      </c>
      <c r="BG104" s="250">
        <f aca="true" t="shared" si="12" ref="BG104:BG117">BH104+BI104+BJ104+BK104</f>
        <v>111819</v>
      </c>
      <c r="BH104" s="226">
        <v>111819</v>
      </c>
      <c r="BI104" s="226">
        <v>0</v>
      </c>
      <c r="BJ104" s="226">
        <v>0</v>
      </c>
      <c r="BK104" s="228">
        <v>0</v>
      </c>
    </row>
    <row r="105" spans="1:63" s="223" customFormat="1" ht="18.75" customHeight="1">
      <c r="A105" s="306" t="s">
        <v>61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224"/>
      <c r="AQ105" s="307" t="s">
        <v>59</v>
      </c>
      <c r="AR105" s="307"/>
      <c r="AS105" s="307"/>
      <c r="AT105" s="307"/>
      <c r="AU105" s="307"/>
      <c r="AV105" s="307"/>
      <c r="AW105" s="307"/>
      <c r="AX105" s="307"/>
      <c r="AY105" s="307"/>
      <c r="AZ105" s="307"/>
      <c r="BA105" s="307"/>
      <c r="BB105" s="307"/>
      <c r="BC105" s="225"/>
      <c r="BD105" s="225"/>
      <c r="BE105" s="225"/>
      <c r="BF105" s="225" t="s">
        <v>62</v>
      </c>
      <c r="BG105" s="250">
        <f t="shared" si="12"/>
        <v>0</v>
      </c>
      <c r="BH105" s="226">
        <v>0</v>
      </c>
      <c r="BI105" s="226">
        <v>0</v>
      </c>
      <c r="BJ105" s="226">
        <v>0</v>
      </c>
      <c r="BK105" s="228">
        <v>0</v>
      </c>
    </row>
    <row r="106" spans="1:63" s="223" customFormat="1" ht="18.75" customHeight="1">
      <c r="A106" s="306" t="s">
        <v>63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  <c r="AO106" s="306"/>
      <c r="AP106" s="224"/>
      <c r="AQ106" s="307" t="s">
        <v>59</v>
      </c>
      <c r="AR106" s="307"/>
      <c r="AS106" s="307"/>
      <c r="AT106" s="307"/>
      <c r="AU106" s="307"/>
      <c r="AV106" s="307"/>
      <c r="AW106" s="307"/>
      <c r="AX106" s="307"/>
      <c r="AY106" s="307"/>
      <c r="AZ106" s="307"/>
      <c r="BA106" s="307"/>
      <c r="BB106" s="307"/>
      <c r="BC106" s="225"/>
      <c r="BD106" s="225"/>
      <c r="BE106" s="225"/>
      <c r="BF106" s="225" t="s">
        <v>64</v>
      </c>
      <c r="BG106" s="250">
        <f t="shared" si="12"/>
        <v>542156.43</v>
      </c>
      <c r="BH106" s="251">
        <f>BH107+BH108+BH109+BH110+BH111</f>
        <v>542156.43</v>
      </c>
      <c r="BI106" s="251">
        <f>BI107+BI108+BI109+BI110+BI111</f>
        <v>0</v>
      </c>
      <c r="BJ106" s="251">
        <f>BJ107+BJ108+BJ109+BJ110+BJ111</f>
        <v>0</v>
      </c>
      <c r="BK106" s="251">
        <f>BK107+BK108+BK109+BK110+BK111</f>
        <v>0</v>
      </c>
    </row>
    <row r="107" spans="1:63" s="223" customFormat="1" ht="34.5" customHeight="1">
      <c r="A107" s="306" t="s">
        <v>65</v>
      </c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/>
      <c r="AN107" s="306"/>
      <c r="AO107" s="306"/>
      <c r="AP107" s="224"/>
      <c r="AQ107" s="307" t="s">
        <v>59</v>
      </c>
      <c r="AR107" s="307"/>
      <c r="AS107" s="307"/>
      <c r="AT107" s="307"/>
      <c r="AU107" s="307"/>
      <c r="AV107" s="307"/>
      <c r="AW107" s="307"/>
      <c r="AX107" s="307"/>
      <c r="AY107" s="307"/>
      <c r="AZ107" s="307"/>
      <c r="BA107" s="307"/>
      <c r="BB107" s="307"/>
      <c r="BC107" s="225"/>
      <c r="BD107" s="225"/>
      <c r="BE107" s="225"/>
      <c r="BF107" s="225" t="s">
        <v>66</v>
      </c>
      <c r="BG107" s="250">
        <f t="shared" si="12"/>
        <v>204260.73</v>
      </c>
      <c r="BH107" s="226">
        <v>204260.73</v>
      </c>
      <c r="BI107" s="226">
        <v>0</v>
      </c>
      <c r="BJ107" s="226">
        <v>0</v>
      </c>
      <c r="BK107" s="228">
        <v>0</v>
      </c>
    </row>
    <row r="108" spans="1:63" s="223" customFormat="1" ht="22.5" customHeight="1">
      <c r="A108" s="306" t="s">
        <v>67</v>
      </c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306"/>
      <c r="AO108" s="306"/>
      <c r="AP108" s="224"/>
      <c r="AQ108" s="307" t="s">
        <v>59</v>
      </c>
      <c r="AR108" s="307"/>
      <c r="AS108" s="307"/>
      <c r="AT108" s="307"/>
      <c r="AU108" s="307"/>
      <c r="AV108" s="307"/>
      <c r="AW108" s="307"/>
      <c r="AX108" s="307"/>
      <c r="AY108" s="307"/>
      <c r="AZ108" s="307"/>
      <c r="BA108" s="307"/>
      <c r="BB108" s="307"/>
      <c r="BC108" s="225"/>
      <c r="BD108" s="225"/>
      <c r="BE108" s="225"/>
      <c r="BF108" s="225" t="s">
        <v>68</v>
      </c>
      <c r="BG108" s="250">
        <f t="shared" si="12"/>
        <v>0</v>
      </c>
      <c r="BH108" s="226">
        <v>0</v>
      </c>
      <c r="BI108" s="226">
        <v>0</v>
      </c>
      <c r="BJ108" s="226">
        <v>0</v>
      </c>
      <c r="BK108" s="228">
        <v>0</v>
      </c>
    </row>
    <row r="109" spans="1:63" s="223" customFormat="1" ht="40.5" customHeight="1">
      <c r="A109" s="306" t="s">
        <v>69</v>
      </c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6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224"/>
      <c r="AQ109" s="307" t="s">
        <v>59</v>
      </c>
      <c r="AR109" s="307"/>
      <c r="AS109" s="307"/>
      <c r="AT109" s="307"/>
      <c r="AU109" s="307"/>
      <c r="AV109" s="307"/>
      <c r="AW109" s="307"/>
      <c r="AX109" s="307"/>
      <c r="AY109" s="307"/>
      <c r="AZ109" s="307"/>
      <c r="BA109" s="307"/>
      <c r="BB109" s="307"/>
      <c r="BC109" s="225"/>
      <c r="BD109" s="225"/>
      <c r="BE109" s="225"/>
      <c r="BF109" s="225" t="s">
        <v>70</v>
      </c>
      <c r="BG109" s="250">
        <f t="shared" si="12"/>
        <v>227259.96</v>
      </c>
      <c r="BH109" s="226">
        <v>227259.96</v>
      </c>
      <c r="BI109" s="226">
        <v>0</v>
      </c>
      <c r="BJ109" s="226">
        <v>0</v>
      </c>
      <c r="BK109" s="228">
        <v>0</v>
      </c>
    </row>
    <row r="110" spans="1:63" s="223" customFormat="1" ht="38.25" customHeight="1">
      <c r="A110" s="306" t="s">
        <v>71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224"/>
      <c r="AQ110" s="307" t="s">
        <v>59</v>
      </c>
      <c r="AR110" s="307"/>
      <c r="AS110" s="307"/>
      <c r="AT110" s="307"/>
      <c r="AU110" s="307"/>
      <c r="AV110" s="307"/>
      <c r="AW110" s="307"/>
      <c r="AX110" s="307"/>
      <c r="AY110" s="307"/>
      <c r="AZ110" s="307"/>
      <c r="BA110" s="307"/>
      <c r="BB110" s="307"/>
      <c r="BC110" s="225"/>
      <c r="BD110" s="225"/>
      <c r="BE110" s="225"/>
      <c r="BF110" s="225" t="s">
        <v>72</v>
      </c>
      <c r="BG110" s="250">
        <f t="shared" si="12"/>
        <v>89599.06</v>
      </c>
      <c r="BH110" s="226">
        <v>89599.06</v>
      </c>
      <c r="BI110" s="226">
        <v>0</v>
      </c>
      <c r="BJ110" s="226">
        <v>0</v>
      </c>
      <c r="BK110" s="228">
        <v>0</v>
      </c>
    </row>
    <row r="111" spans="1:63" s="223" customFormat="1" ht="23.25" customHeight="1">
      <c r="A111" s="306" t="s">
        <v>73</v>
      </c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  <c r="AC111" s="306"/>
      <c r="AD111" s="306"/>
      <c r="AE111" s="306"/>
      <c r="AF111" s="306"/>
      <c r="AG111" s="306"/>
      <c r="AH111" s="306"/>
      <c r="AI111" s="306"/>
      <c r="AJ111" s="306"/>
      <c r="AK111" s="306"/>
      <c r="AL111" s="306"/>
      <c r="AM111" s="306"/>
      <c r="AN111" s="306"/>
      <c r="AO111" s="306"/>
      <c r="AP111" s="224"/>
      <c r="AQ111" s="307" t="s">
        <v>59</v>
      </c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225"/>
      <c r="BD111" s="225"/>
      <c r="BE111" s="225"/>
      <c r="BF111" s="225" t="s">
        <v>74</v>
      </c>
      <c r="BG111" s="250">
        <f t="shared" si="12"/>
        <v>21036.68</v>
      </c>
      <c r="BH111" s="226">
        <v>21036.68</v>
      </c>
      <c r="BI111" s="226">
        <v>0</v>
      </c>
      <c r="BJ111" s="226">
        <v>0</v>
      </c>
      <c r="BK111" s="228">
        <v>0</v>
      </c>
    </row>
    <row r="112" spans="1:63" s="223" customFormat="1" ht="67.5" customHeight="1">
      <c r="A112" s="306" t="s">
        <v>75</v>
      </c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224"/>
      <c r="AQ112" s="307" t="s">
        <v>59</v>
      </c>
      <c r="AR112" s="307"/>
      <c r="AS112" s="307"/>
      <c r="AT112" s="307"/>
      <c r="AU112" s="307"/>
      <c r="AV112" s="307"/>
      <c r="AW112" s="307"/>
      <c r="AX112" s="307"/>
      <c r="AY112" s="307"/>
      <c r="AZ112" s="307"/>
      <c r="BA112" s="307"/>
      <c r="BB112" s="307"/>
      <c r="BC112" s="225"/>
      <c r="BD112" s="225"/>
      <c r="BE112" s="225"/>
      <c r="BF112" s="225" t="s">
        <v>76</v>
      </c>
      <c r="BG112" s="250">
        <f t="shared" si="12"/>
        <v>0</v>
      </c>
      <c r="BH112" s="226">
        <v>0</v>
      </c>
      <c r="BI112" s="226">
        <v>0</v>
      </c>
      <c r="BJ112" s="226">
        <v>0</v>
      </c>
      <c r="BK112" s="228">
        <v>0</v>
      </c>
    </row>
    <row r="113" spans="1:63" s="223" customFormat="1" ht="38.25" customHeight="1">
      <c r="A113" s="306" t="s">
        <v>77</v>
      </c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224"/>
      <c r="AQ113" s="307" t="s">
        <v>59</v>
      </c>
      <c r="AR113" s="307"/>
      <c r="AS113" s="307"/>
      <c r="AT113" s="307"/>
      <c r="AU113" s="307"/>
      <c r="AV113" s="307"/>
      <c r="AW113" s="307"/>
      <c r="AX113" s="307"/>
      <c r="AY113" s="307"/>
      <c r="AZ113" s="307"/>
      <c r="BA113" s="307"/>
      <c r="BB113" s="307"/>
      <c r="BC113" s="225"/>
      <c r="BD113" s="225"/>
      <c r="BE113" s="225"/>
      <c r="BF113" s="225" t="s">
        <v>78</v>
      </c>
      <c r="BG113" s="250">
        <f t="shared" si="12"/>
        <v>50261</v>
      </c>
      <c r="BH113" s="226">
        <v>50261</v>
      </c>
      <c r="BI113" s="226">
        <v>0</v>
      </c>
      <c r="BJ113" s="226">
        <v>0</v>
      </c>
      <c r="BK113" s="228">
        <v>0</v>
      </c>
    </row>
    <row r="114" spans="1:63" s="223" customFormat="1" ht="24.75" customHeight="1">
      <c r="A114" s="306" t="s">
        <v>79</v>
      </c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224"/>
      <c r="AQ114" s="307" t="s">
        <v>59</v>
      </c>
      <c r="AR114" s="307"/>
      <c r="AS114" s="307"/>
      <c r="AT114" s="307"/>
      <c r="AU114" s="307"/>
      <c r="AV114" s="307"/>
      <c r="AW114" s="307"/>
      <c r="AX114" s="307"/>
      <c r="AY114" s="307"/>
      <c r="AZ114" s="307"/>
      <c r="BA114" s="307"/>
      <c r="BB114" s="307"/>
      <c r="BC114" s="225"/>
      <c r="BD114" s="225"/>
      <c r="BE114" s="225"/>
      <c r="BF114" s="225" t="s">
        <v>80</v>
      </c>
      <c r="BG114" s="250">
        <f t="shared" si="12"/>
        <v>46891.74</v>
      </c>
      <c r="BH114" s="226">
        <v>46891.74</v>
      </c>
      <c r="BI114" s="226">
        <v>0</v>
      </c>
      <c r="BJ114" s="226">
        <v>0</v>
      </c>
      <c r="BK114" s="228">
        <v>0</v>
      </c>
    </row>
    <row r="115" spans="1:63" s="223" customFormat="1" ht="24.75" customHeight="1">
      <c r="A115" s="306" t="s">
        <v>81</v>
      </c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224"/>
      <c r="AQ115" s="307" t="s">
        <v>59</v>
      </c>
      <c r="AR115" s="307"/>
      <c r="AS115" s="307"/>
      <c r="AT115" s="307"/>
      <c r="AU115" s="307"/>
      <c r="AV115" s="307"/>
      <c r="AW115" s="307"/>
      <c r="AX115" s="307"/>
      <c r="AY115" s="307"/>
      <c r="AZ115" s="307"/>
      <c r="BA115" s="307"/>
      <c r="BB115" s="307"/>
      <c r="BC115" s="225"/>
      <c r="BD115" s="225"/>
      <c r="BE115" s="225"/>
      <c r="BF115" s="225" t="s">
        <v>82</v>
      </c>
      <c r="BG115" s="250">
        <f t="shared" si="12"/>
        <v>10836.19</v>
      </c>
      <c r="BH115" s="226">
        <v>10836.19</v>
      </c>
      <c r="BI115" s="226">
        <v>0</v>
      </c>
      <c r="BJ115" s="226">
        <v>0</v>
      </c>
      <c r="BK115" s="228">
        <v>0</v>
      </c>
    </row>
    <row r="116" spans="1:63" s="223" customFormat="1" ht="36" customHeight="1">
      <c r="A116" s="306" t="s">
        <v>83</v>
      </c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6"/>
      <c r="AJ116" s="306"/>
      <c r="AK116" s="306"/>
      <c r="AL116" s="306"/>
      <c r="AM116" s="306"/>
      <c r="AN116" s="306"/>
      <c r="AO116" s="306"/>
      <c r="AP116" s="224"/>
      <c r="AQ116" s="307" t="s">
        <v>59</v>
      </c>
      <c r="AR116" s="307"/>
      <c r="AS116" s="307"/>
      <c r="AT116" s="307"/>
      <c r="AU116" s="307"/>
      <c r="AV116" s="307"/>
      <c r="AW116" s="307"/>
      <c r="AX116" s="307"/>
      <c r="AY116" s="307"/>
      <c r="AZ116" s="307"/>
      <c r="BA116" s="307"/>
      <c r="BB116" s="307"/>
      <c r="BC116" s="225"/>
      <c r="BD116" s="225"/>
      <c r="BE116" s="225"/>
      <c r="BF116" s="225" t="s">
        <v>84</v>
      </c>
      <c r="BG116" s="250">
        <f t="shared" si="12"/>
        <v>0</v>
      </c>
      <c r="BH116" s="226">
        <v>0</v>
      </c>
      <c r="BI116" s="226">
        <v>0</v>
      </c>
      <c r="BJ116" s="226">
        <v>0</v>
      </c>
      <c r="BK116" s="228">
        <v>0</v>
      </c>
    </row>
    <row r="117" spans="1:63" s="223" customFormat="1" ht="67.5" customHeight="1">
      <c r="A117" s="306" t="s">
        <v>85</v>
      </c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306"/>
      <c r="AL117" s="306"/>
      <c r="AM117" s="306"/>
      <c r="AN117" s="306"/>
      <c r="AO117" s="306"/>
      <c r="AP117" s="224"/>
      <c r="AQ117" s="307" t="s">
        <v>59</v>
      </c>
      <c r="AR117" s="307"/>
      <c r="AS117" s="307"/>
      <c r="AT117" s="307"/>
      <c r="AU117" s="307"/>
      <c r="AV117" s="307"/>
      <c r="AW117" s="307"/>
      <c r="AX117" s="307"/>
      <c r="AY117" s="307"/>
      <c r="AZ117" s="307"/>
      <c r="BA117" s="307"/>
      <c r="BB117" s="307"/>
      <c r="BC117" s="225"/>
      <c r="BD117" s="225"/>
      <c r="BE117" s="225"/>
      <c r="BF117" s="225" t="s">
        <v>86</v>
      </c>
      <c r="BG117" s="250">
        <f t="shared" si="12"/>
        <v>0</v>
      </c>
      <c r="BH117" s="226">
        <v>0</v>
      </c>
      <c r="BI117" s="226">
        <v>0</v>
      </c>
      <c r="BJ117" s="226">
        <v>0</v>
      </c>
      <c r="BK117" s="252">
        <v>0</v>
      </c>
    </row>
    <row r="118" spans="1:63" s="223" customFormat="1" ht="22.5" customHeight="1">
      <c r="A118" s="312" t="s">
        <v>87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233">
        <v>260</v>
      </c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225"/>
      <c r="BG118" s="250">
        <f>BG119+BG120+BG121</f>
        <v>4803.34</v>
      </c>
      <c r="BH118" s="250">
        <f>BH119+BH120+BH121</f>
        <v>4803.34</v>
      </c>
      <c r="BI118" s="250">
        <f>BI119+BI120+BI121</f>
        <v>0</v>
      </c>
      <c r="BJ118" s="250">
        <f>BJ119+BJ120+BJ121</f>
        <v>0</v>
      </c>
      <c r="BK118" s="250">
        <f>BK119+BK120+BK121</f>
        <v>0</v>
      </c>
    </row>
    <row r="119" spans="1:63" s="223" customFormat="1" ht="31.5" customHeight="1">
      <c r="A119" s="314" t="s">
        <v>88</v>
      </c>
      <c r="B119" s="314"/>
      <c r="C119" s="314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4"/>
      <c r="AP119" s="224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  <c r="BE119" s="307"/>
      <c r="BF119" s="225" t="s">
        <v>89</v>
      </c>
      <c r="BG119" s="250">
        <f>BH119+BI119+BJ119+BK119</f>
        <v>0</v>
      </c>
      <c r="BH119" s="226">
        <v>0</v>
      </c>
      <c r="BI119" s="226">
        <v>0</v>
      </c>
      <c r="BJ119" s="226">
        <v>0</v>
      </c>
      <c r="BK119" s="252">
        <v>0</v>
      </c>
    </row>
    <row r="120" spans="1:63" s="223" customFormat="1" ht="48" customHeight="1">
      <c r="A120" s="306" t="s">
        <v>90</v>
      </c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  <c r="AJ120" s="306"/>
      <c r="AK120" s="306"/>
      <c r="AL120" s="306"/>
      <c r="AM120" s="306"/>
      <c r="AN120" s="306"/>
      <c r="AO120" s="306"/>
      <c r="AP120" s="224"/>
      <c r="AQ120" s="307"/>
      <c r="AR120" s="307"/>
      <c r="AS120" s="307"/>
      <c r="AT120" s="307"/>
      <c r="AU120" s="307"/>
      <c r="AV120" s="307"/>
      <c r="AW120" s="307"/>
      <c r="AX120" s="307"/>
      <c r="AY120" s="307"/>
      <c r="AZ120" s="307"/>
      <c r="BA120" s="307"/>
      <c r="BB120" s="307"/>
      <c r="BC120" s="225"/>
      <c r="BD120" s="225"/>
      <c r="BE120" s="225"/>
      <c r="BF120" s="225" t="s">
        <v>91</v>
      </c>
      <c r="BG120" s="250">
        <f>BH120+BI120+BJ120+BK120</f>
        <v>0</v>
      </c>
      <c r="BH120" s="226">
        <v>0</v>
      </c>
      <c r="BI120" s="226">
        <v>0</v>
      </c>
      <c r="BJ120" s="226">
        <v>0</v>
      </c>
      <c r="BK120" s="252">
        <v>0</v>
      </c>
    </row>
    <row r="121" spans="1:63" s="223" customFormat="1" ht="35.25" customHeight="1">
      <c r="A121" s="306" t="s">
        <v>92</v>
      </c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06"/>
      <c r="AM121" s="306"/>
      <c r="AN121" s="306"/>
      <c r="AO121" s="306"/>
      <c r="AP121" s="224"/>
      <c r="AQ121" s="307"/>
      <c r="AR121" s="307"/>
      <c r="AS121" s="307"/>
      <c r="AT121" s="307"/>
      <c r="AU121" s="307"/>
      <c r="AV121" s="307"/>
      <c r="AW121" s="307"/>
      <c r="AX121" s="307"/>
      <c r="AY121" s="307"/>
      <c r="AZ121" s="307"/>
      <c r="BA121" s="307"/>
      <c r="BB121" s="307"/>
      <c r="BC121" s="225"/>
      <c r="BD121" s="225"/>
      <c r="BE121" s="225"/>
      <c r="BF121" s="225" t="s">
        <v>93</v>
      </c>
      <c r="BG121" s="250">
        <f>BH121+BI121+BJ121+BK121</f>
        <v>4803.34</v>
      </c>
      <c r="BH121" s="226">
        <v>4803.34</v>
      </c>
      <c r="BI121" s="226">
        <v>0</v>
      </c>
      <c r="BJ121" s="226">
        <v>0</v>
      </c>
      <c r="BK121" s="252">
        <v>0</v>
      </c>
    </row>
    <row r="122" spans="1:63" s="223" customFormat="1" ht="25.5" customHeight="1">
      <c r="A122" s="312" t="s">
        <v>94</v>
      </c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233">
        <v>290</v>
      </c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7"/>
      <c r="BB122" s="307"/>
      <c r="BC122" s="307"/>
      <c r="BD122" s="307"/>
      <c r="BE122" s="307"/>
      <c r="BF122" s="225"/>
      <c r="BG122" s="250">
        <f>BG124+BG125+BG126+BG127+BG128+BG129+BG130+BG131</f>
        <v>5763.95</v>
      </c>
      <c r="BH122" s="250">
        <f>BH124+BH125+BH126+BH127+BH128+BH129+BH130+BH131</f>
        <v>5763.95</v>
      </c>
      <c r="BI122" s="250">
        <f>BI124+BI125+BI126+BI127+BI128+BI129+BI130+BI131</f>
        <v>0</v>
      </c>
      <c r="BJ122" s="250">
        <f>BJ124+BJ125+BJ126+BJ127+BJ128+BJ129+BJ130+BJ131</f>
        <v>0</v>
      </c>
      <c r="BK122" s="250">
        <f>BK124+BK125+BK126+BK127+BK128+BK129+BK130+BK131</f>
        <v>0</v>
      </c>
    </row>
    <row r="123" spans="1:63" s="223" customFormat="1" ht="18.75" customHeight="1">
      <c r="A123" s="306" t="s">
        <v>9</v>
      </c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224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225"/>
      <c r="BG123" s="250"/>
      <c r="BH123" s="226"/>
      <c r="BI123" s="226"/>
      <c r="BJ123" s="226"/>
      <c r="BK123" s="246"/>
    </row>
    <row r="124" spans="1:63" s="223" customFormat="1" ht="36.75" customHeight="1">
      <c r="A124" s="306" t="s">
        <v>95</v>
      </c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233"/>
      <c r="AQ124" s="313" t="s">
        <v>96</v>
      </c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225" t="s">
        <v>97</v>
      </c>
      <c r="BG124" s="250">
        <f aca="true" t="shared" si="13" ref="BG124:BG131">BH124+BI124+BJ124+BK124</f>
        <v>0</v>
      </c>
      <c r="BH124" s="226">
        <v>0</v>
      </c>
      <c r="BI124" s="226">
        <v>0</v>
      </c>
      <c r="BJ124" s="253">
        <v>0</v>
      </c>
      <c r="BK124" s="253">
        <v>0</v>
      </c>
    </row>
    <row r="125" spans="1:63" s="223" customFormat="1" ht="23.25" customHeight="1">
      <c r="A125" s="306" t="s">
        <v>98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233"/>
      <c r="AQ125" s="313" t="s">
        <v>96</v>
      </c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225" t="s">
        <v>97</v>
      </c>
      <c r="BG125" s="250">
        <f t="shared" si="13"/>
        <v>0</v>
      </c>
      <c r="BH125" s="226">
        <v>0</v>
      </c>
      <c r="BI125" s="226">
        <v>0</v>
      </c>
      <c r="BJ125" s="253">
        <v>0</v>
      </c>
      <c r="BK125" s="253">
        <v>0</v>
      </c>
    </row>
    <row r="126" spans="1:63" s="223" customFormat="1" ht="51.75" customHeight="1">
      <c r="A126" s="306" t="s">
        <v>99</v>
      </c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233"/>
      <c r="AQ126" s="313" t="s">
        <v>100</v>
      </c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225" t="s">
        <v>97</v>
      </c>
      <c r="BG126" s="250">
        <f t="shared" si="13"/>
        <v>4777.5</v>
      </c>
      <c r="BH126" s="226">
        <v>4777.5</v>
      </c>
      <c r="BI126" s="226">
        <v>0</v>
      </c>
      <c r="BJ126" s="253">
        <v>0</v>
      </c>
      <c r="BK126" s="253">
        <v>0</v>
      </c>
    </row>
    <row r="127" spans="1:63" s="223" customFormat="1" ht="45.75" customHeight="1">
      <c r="A127" s="306" t="s">
        <v>101</v>
      </c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I127" s="306"/>
      <c r="AJ127" s="306"/>
      <c r="AK127" s="306"/>
      <c r="AL127" s="306"/>
      <c r="AM127" s="306"/>
      <c r="AN127" s="306"/>
      <c r="AO127" s="306"/>
      <c r="AP127" s="233"/>
      <c r="AQ127" s="313" t="s">
        <v>100</v>
      </c>
      <c r="AR127" s="313"/>
      <c r="AS127" s="313"/>
      <c r="AT127" s="313"/>
      <c r="AU127" s="313"/>
      <c r="AV127" s="313"/>
      <c r="AW127" s="313"/>
      <c r="AX127" s="313"/>
      <c r="AY127" s="234"/>
      <c r="AZ127" s="234"/>
      <c r="BA127" s="234"/>
      <c r="BB127" s="234"/>
      <c r="BC127" s="234"/>
      <c r="BD127" s="234"/>
      <c r="BE127" s="234"/>
      <c r="BF127" s="225" t="s">
        <v>97</v>
      </c>
      <c r="BG127" s="250">
        <f t="shared" si="13"/>
        <v>0</v>
      </c>
      <c r="BH127" s="226">
        <v>0</v>
      </c>
      <c r="BI127" s="226">
        <v>0</v>
      </c>
      <c r="BJ127" s="253">
        <v>0</v>
      </c>
      <c r="BK127" s="253">
        <v>0</v>
      </c>
    </row>
    <row r="128" spans="1:63" s="223" customFormat="1" ht="69" customHeight="1">
      <c r="A128" s="306" t="s">
        <v>102</v>
      </c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/>
      <c r="AI128" s="306"/>
      <c r="AJ128" s="306"/>
      <c r="AK128" s="306"/>
      <c r="AL128" s="306"/>
      <c r="AM128" s="306"/>
      <c r="AN128" s="306"/>
      <c r="AO128" s="306"/>
      <c r="AP128" s="233"/>
      <c r="AQ128" s="313" t="s">
        <v>103</v>
      </c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/>
      <c r="BE128" s="313"/>
      <c r="BF128" s="225" t="s">
        <v>97</v>
      </c>
      <c r="BG128" s="250">
        <f t="shared" si="13"/>
        <v>986.45</v>
      </c>
      <c r="BH128" s="226">
        <v>986.45</v>
      </c>
      <c r="BI128" s="226">
        <v>0</v>
      </c>
      <c r="BJ128" s="253">
        <v>0</v>
      </c>
      <c r="BK128" s="253">
        <v>0</v>
      </c>
    </row>
    <row r="129" spans="1:63" s="223" customFormat="1" ht="54.75" customHeight="1">
      <c r="A129" s="306" t="s">
        <v>104</v>
      </c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224"/>
      <c r="AQ129" s="307"/>
      <c r="AR129" s="307"/>
      <c r="AS129" s="307"/>
      <c r="AT129" s="307"/>
      <c r="AU129" s="307"/>
      <c r="AV129" s="307"/>
      <c r="AW129" s="307"/>
      <c r="AX129" s="307"/>
      <c r="AY129" s="307"/>
      <c r="AZ129" s="307"/>
      <c r="BA129" s="307"/>
      <c r="BB129" s="307"/>
      <c r="BC129" s="307"/>
      <c r="BD129" s="307"/>
      <c r="BE129" s="307"/>
      <c r="BF129" s="225" t="s">
        <v>105</v>
      </c>
      <c r="BG129" s="250">
        <f t="shared" si="13"/>
        <v>0</v>
      </c>
      <c r="BH129" s="226">
        <v>0</v>
      </c>
      <c r="BI129" s="226">
        <v>0</v>
      </c>
      <c r="BJ129" s="253">
        <v>0</v>
      </c>
      <c r="BK129" s="253">
        <v>0</v>
      </c>
    </row>
    <row r="130" spans="1:63" s="223" customFormat="1" ht="65.25" customHeight="1">
      <c r="A130" s="306" t="s">
        <v>106</v>
      </c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224"/>
      <c r="AQ130" s="307"/>
      <c r="AR130" s="307"/>
      <c r="AS130" s="307"/>
      <c r="AT130" s="307"/>
      <c r="AU130" s="307"/>
      <c r="AV130" s="307"/>
      <c r="AW130" s="307"/>
      <c r="AX130" s="307"/>
      <c r="AY130" s="307"/>
      <c r="AZ130" s="307"/>
      <c r="BA130" s="307"/>
      <c r="BB130" s="307"/>
      <c r="BC130" s="307"/>
      <c r="BD130" s="307"/>
      <c r="BE130" s="307"/>
      <c r="BF130" s="225" t="s">
        <v>107</v>
      </c>
      <c r="BG130" s="250">
        <f t="shared" si="13"/>
        <v>0</v>
      </c>
      <c r="BH130" s="226">
        <v>0</v>
      </c>
      <c r="BI130" s="226">
        <v>0</v>
      </c>
      <c r="BJ130" s="253">
        <v>0</v>
      </c>
      <c r="BK130" s="253">
        <v>0</v>
      </c>
    </row>
    <row r="131" spans="1:63" s="223" customFormat="1" ht="33.75" customHeight="1">
      <c r="A131" s="306" t="s">
        <v>108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224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07"/>
      <c r="BB131" s="307"/>
      <c r="BC131" s="307"/>
      <c r="BD131" s="307"/>
      <c r="BE131" s="307"/>
      <c r="BF131" s="225" t="s">
        <v>109</v>
      </c>
      <c r="BG131" s="250">
        <f t="shared" si="13"/>
        <v>0</v>
      </c>
      <c r="BH131" s="226">
        <v>0</v>
      </c>
      <c r="BI131" s="226">
        <v>0</v>
      </c>
      <c r="BJ131" s="253">
        <v>0</v>
      </c>
      <c r="BK131" s="253">
        <v>0</v>
      </c>
    </row>
    <row r="132" spans="1:63" s="223" customFormat="1" ht="42.75" customHeight="1">
      <c r="A132" s="312" t="s">
        <v>110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/>
      <c r="AO132" s="312"/>
      <c r="AP132" s="233">
        <v>300</v>
      </c>
      <c r="AQ132" s="313" t="s">
        <v>21</v>
      </c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234"/>
      <c r="BD132" s="234"/>
      <c r="BE132" s="234"/>
      <c r="BF132" s="234" t="s">
        <v>21</v>
      </c>
      <c r="BG132" s="250">
        <f>BG134+BG135+BG136+BG137+BG138+BG139+BG140+BG141+BG142</f>
        <v>540448.82</v>
      </c>
      <c r="BH132" s="250">
        <f>BH134+BH135</f>
        <v>270224.41</v>
      </c>
      <c r="BI132" s="250">
        <f>BI134+BI135</f>
        <v>0</v>
      </c>
      <c r="BJ132" s="250">
        <f>BJ134+BJ135</f>
        <v>0</v>
      </c>
      <c r="BK132" s="250">
        <f>BK134+BK135</f>
        <v>0</v>
      </c>
    </row>
    <row r="133" spans="1:63" s="223" customFormat="1" ht="18.75" customHeight="1">
      <c r="A133" s="306" t="s">
        <v>111</v>
      </c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224"/>
      <c r="AQ133" s="307"/>
      <c r="AR133" s="307"/>
      <c r="AS133" s="307"/>
      <c r="AT133" s="307"/>
      <c r="AU133" s="307"/>
      <c r="AV133" s="307"/>
      <c r="AW133" s="307"/>
      <c r="AX133" s="307"/>
      <c r="AY133" s="307"/>
      <c r="AZ133" s="307"/>
      <c r="BA133" s="307"/>
      <c r="BB133" s="307"/>
      <c r="BC133" s="225"/>
      <c r="BD133" s="225"/>
      <c r="BE133" s="225"/>
      <c r="BF133" s="225"/>
      <c r="BG133" s="250"/>
      <c r="BH133" s="226"/>
      <c r="BI133" s="226"/>
      <c r="BJ133" s="226"/>
      <c r="BK133" s="228"/>
    </row>
    <row r="134" spans="1:63" s="223" customFormat="1" ht="33" customHeight="1">
      <c r="A134" s="306" t="s">
        <v>112</v>
      </c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224"/>
      <c r="AQ134" s="307" t="s">
        <v>59</v>
      </c>
      <c r="AR134" s="307"/>
      <c r="AS134" s="307"/>
      <c r="AT134" s="307"/>
      <c r="AU134" s="307"/>
      <c r="AV134" s="307"/>
      <c r="AW134" s="307"/>
      <c r="AX134" s="307"/>
      <c r="AY134" s="307"/>
      <c r="AZ134" s="307"/>
      <c r="BA134" s="307"/>
      <c r="BB134" s="307"/>
      <c r="BC134" s="225"/>
      <c r="BD134" s="225"/>
      <c r="BE134" s="225"/>
      <c r="BF134" s="225" t="s">
        <v>113</v>
      </c>
      <c r="BG134" s="250">
        <f aca="true" t="shared" si="14" ref="BG134:BG142">BH134+BI134+BJ134+BK134</f>
        <v>0</v>
      </c>
      <c r="BH134" s="226">
        <v>0</v>
      </c>
      <c r="BI134" s="226">
        <v>0</v>
      </c>
      <c r="BJ134" s="226">
        <v>0</v>
      </c>
      <c r="BK134" s="226">
        <v>0</v>
      </c>
    </row>
    <row r="135" spans="1:63" s="223" customFormat="1" ht="32.25" customHeight="1">
      <c r="A135" s="306" t="s">
        <v>114</v>
      </c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224"/>
      <c r="AQ135" s="307" t="s">
        <v>59</v>
      </c>
      <c r="AR135" s="307"/>
      <c r="AS135" s="307"/>
      <c r="AT135" s="307"/>
      <c r="AU135" s="307"/>
      <c r="AV135" s="307"/>
      <c r="AW135" s="307"/>
      <c r="AX135" s="307"/>
      <c r="AY135" s="307"/>
      <c r="AZ135" s="307"/>
      <c r="BA135" s="307"/>
      <c r="BB135" s="307"/>
      <c r="BC135" s="225"/>
      <c r="BD135" s="225"/>
      <c r="BE135" s="225"/>
      <c r="BF135" s="225" t="s">
        <v>115</v>
      </c>
      <c r="BG135" s="250">
        <f t="shared" si="14"/>
        <v>270224.41</v>
      </c>
      <c r="BH135" s="250">
        <f>BH136+BH137+BH138+BH139+BH140+BH141+BH142</f>
        <v>270224.41</v>
      </c>
      <c r="BI135" s="250">
        <f>BI136+BI137+BI138+BI139+BI140+BI141+BI142</f>
        <v>0</v>
      </c>
      <c r="BJ135" s="250">
        <f>BJ136+BJ137+BJ138+BJ139+BJ140+BJ141+BJ142</f>
        <v>0</v>
      </c>
      <c r="BK135" s="250">
        <f>BK136+BK137+BK138+BK139+BK140+BK141+BK142</f>
        <v>0</v>
      </c>
    </row>
    <row r="136" spans="1:63" s="223" customFormat="1" ht="49.5" customHeight="1">
      <c r="A136" s="306" t="s">
        <v>116</v>
      </c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224"/>
      <c r="AQ136" s="307" t="s">
        <v>59</v>
      </c>
      <c r="AR136" s="307"/>
      <c r="AS136" s="307"/>
      <c r="AT136" s="307"/>
      <c r="AU136" s="307"/>
      <c r="AV136" s="307"/>
      <c r="AW136" s="307"/>
      <c r="AX136" s="307"/>
      <c r="AY136" s="307"/>
      <c r="AZ136" s="307"/>
      <c r="BA136" s="307"/>
      <c r="BB136" s="307"/>
      <c r="BC136" s="225"/>
      <c r="BD136" s="225"/>
      <c r="BE136" s="225"/>
      <c r="BF136" s="225" t="s">
        <v>117</v>
      </c>
      <c r="BG136" s="250">
        <f t="shared" si="14"/>
        <v>0</v>
      </c>
      <c r="BH136" s="226">
        <v>0</v>
      </c>
      <c r="BI136" s="226">
        <v>0</v>
      </c>
      <c r="BJ136" s="226">
        <v>0</v>
      </c>
      <c r="BK136" s="226">
        <v>0</v>
      </c>
    </row>
    <row r="137" spans="1:63" s="223" customFormat="1" ht="55.5" customHeight="1">
      <c r="A137" s="306" t="s">
        <v>118</v>
      </c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224"/>
      <c r="AQ137" s="307" t="s">
        <v>59</v>
      </c>
      <c r="AR137" s="307"/>
      <c r="AS137" s="307"/>
      <c r="AT137" s="307"/>
      <c r="AU137" s="307"/>
      <c r="AV137" s="307"/>
      <c r="AW137" s="307"/>
      <c r="AX137" s="307"/>
      <c r="AY137" s="307"/>
      <c r="AZ137" s="307"/>
      <c r="BA137" s="307"/>
      <c r="BB137" s="307"/>
      <c r="BC137" s="225"/>
      <c r="BD137" s="225"/>
      <c r="BE137" s="225"/>
      <c r="BF137" s="225" t="s">
        <v>119</v>
      </c>
      <c r="BG137" s="250">
        <f t="shared" si="14"/>
        <v>0</v>
      </c>
      <c r="BH137" s="226">
        <v>0</v>
      </c>
      <c r="BI137" s="226">
        <v>0</v>
      </c>
      <c r="BJ137" s="226">
        <v>0</v>
      </c>
      <c r="BK137" s="226">
        <v>0</v>
      </c>
    </row>
    <row r="138" spans="1:63" s="223" customFormat="1" ht="34.5" customHeight="1">
      <c r="A138" s="306" t="s">
        <v>120</v>
      </c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224"/>
      <c r="AQ138" s="307" t="s">
        <v>59</v>
      </c>
      <c r="AR138" s="307"/>
      <c r="AS138" s="307"/>
      <c r="AT138" s="307"/>
      <c r="AU138" s="307"/>
      <c r="AV138" s="307"/>
      <c r="AW138" s="307"/>
      <c r="AX138" s="307"/>
      <c r="AY138" s="307"/>
      <c r="AZ138" s="307"/>
      <c r="BA138" s="307"/>
      <c r="BB138" s="307"/>
      <c r="BC138" s="225"/>
      <c r="BD138" s="225"/>
      <c r="BE138" s="225"/>
      <c r="BF138" s="225" t="s">
        <v>121</v>
      </c>
      <c r="BG138" s="250">
        <f t="shared" si="14"/>
        <v>270224.41</v>
      </c>
      <c r="BH138" s="226">
        <v>270224.41</v>
      </c>
      <c r="BI138" s="226">
        <v>0</v>
      </c>
      <c r="BJ138" s="226">
        <v>0</v>
      </c>
      <c r="BK138" s="226">
        <v>0</v>
      </c>
    </row>
    <row r="139" spans="1:63" s="223" customFormat="1" ht="35.25" customHeight="1">
      <c r="A139" s="306" t="s">
        <v>122</v>
      </c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I139" s="306"/>
      <c r="AJ139" s="306"/>
      <c r="AK139" s="306"/>
      <c r="AL139" s="306"/>
      <c r="AM139" s="306"/>
      <c r="AN139" s="306"/>
      <c r="AO139" s="306"/>
      <c r="AP139" s="224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225"/>
      <c r="BD139" s="225"/>
      <c r="BE139" s="225"/>
      <c r="BF139" s="225" t="s">
        <v>123</v>
      </c>
      <c r="BG139" s="250">
        <f t="shared" si="14"/>
        <v>0</v>
      </c>
      <c r="BH139" s="226">
        <v>0</v>
      </c>
      <c r="BI139" s="226">
        <v>0</v>
      </c>
      <c r="BJ139" s="226">
        <v>0</v>
      </c>
      <c r="BK139" s="226">
        <v>0</v>
      </c>
    </row>
    <row r="140" spans="1:63" s="223" customFormat="1" ht="35.25" customHeight="1">
      <c r="A140" s="306" t="s">
        <v>124</v>
      </c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I140" s="306"/>
      <c r="AJ140" s="306"/>
      <c r="AK140" s="306"/>
      <c r="AL140" s="306"/>
      <c r="AM140" s="306"/>
      <c r="AN140" s="306"/>
      <c r="AO140" s="306"/>
      <c r="AP140" s="224"/>
      <c r="AQ140" s="307"/>
      <c r="AR140" s="307"/>
      <c r="AS140" s="307"/>
      <c r="AT140" s="307"/>
      <c r="AU140" s="307"/>
      <c r="AV140" s="307"/>
      <c r="AW140" s="307"/>
      <c r="AX140" s="307"/>
      <c r="AY140" s="307"/>
      <c r="AZ140" s="307"/>
      <c r="BA140" s="307"/>
      <c r="BB140" s="307"/>
      <c r="BC140" s="225"/>
      <c r="BD140" s="225"/>
      <c r="BE140" s="225"/>
      <c r="BF140" s="225" t="s">
        <v>125</v>
      </c>
      <c r="BG140" s="250">
        <f t="shared" si="14"/>
        <v>0</v>
      </c>
      <c r="BH140" s="226">
        <v>0</v>
      </c>
      <c r="BI140" s="226">
        <v>0</v>
      </c>
      <c r="BJ140" s="226">
        <v>0</v>
      </c>
      <c r="BK140" s="226">
        <v>0</v>
      </c>
    </row>
    <row r="141" spans="1:63" s="223" customFormat="1" ht="34.5" customHeight="1">
      <c r="A141" s="306" t="s">
        <v>126</v>
      </c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224"/>
      <c r="AQ141" s="307"/>
      <c r="AR141" s="307"/>
      <c r="AS141" s="307"/>
      <c r="AT141" s="307"/>
      <c r="AU141" s="307"/>
      <c r="AV141" s="307"/>
      <c r="AW141" s="307"/>
      <c r="AX141" s="307"/>
      <c r="AY141" s="307"/>
      <c r="AZ141" s="307"/>
      <c r="BA141" s="307"/>
      <c r="BB141" s="307"/>
      <c r="BC141" s="225"/>
      <c r="BD141" s="225"/>
      <c r="BE141" s="225"/>
      <c r="BF141" s="225" t="s">
        <v>127</v>
      </c>
      <c r="BG141" s="250">
        <f t="shared" si="14"/>
        <v>0</v>
      </c>
      <c r="BH141" s="226">
        <v>0</v>
      </c>
      <c r="BI141" s="226">
        <v>0</v>
      </c>
      <c r="BJ141" s="226">
        <v>0</v>
      </c>
      <c r="BK141" s="226">
        <v>0</v>
      </c>
    </row>
    <row r="142" spans="1:63" s="223" customFormat="1" ht="50.25" customHeight="1">
      <c r="A142" s="306" t="s">
        <v>376</v>
      </c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224"/>
      <c r="AQ142" s="307"/>
      <c r="AR142" s="307"/>
      <c r="AS142" s="307"/>
      <c r="AT142" s="307"/>
      <c r="AU142" s="307"/>
      <c r="AV142" s="307"/>
      <c r="AW142" s="307"/>
      <c r="AX142" s="307"/>
      <c r="AY142" s="307"/>
      <c r="AZ142" s="307"/>
      <c r="BA142" s="307"/>
      <c r="BB142" s="307"/>
      <c r="BC142" s="225"/>
      <c r="BD142" s="225"/>
      <c r="BE142" s="225"/>
      <c r="BF142" s="225" t="s">
        <v>129</v>
      </c>
      <c r="BG142" s="250">
        <f t="shared" si="14"/>
        <v>0</v>
      </c>
      <c r="BH142" s="226">
        <v>0</v>
      </c>
      <c r="BI142" s="226">
        <v>0</v>
      </c>
      <c r="BJ142" s="226">
        <v>0</v>
      </c>
      <c r="BK142" s="226">
        <v>0</v>
      </c>
    </row>
    <row r="143" spans="1:63" s="223" customFormat="1" ht="39" customHeight="1">
      <c r="A143" s="312" t="s">
        <v>130</v>
      </c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2"/>
      <c r="AN143" s="312"/>
      <c r="AO143" s="312"/>
      <c r="AP143" s="233">
        <v>350</v>
      </c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225"/>
      <c r="BD143" s="225"/>
      <c r="BE143" s="225"/>
      <c r="BF143" s="225"/>
      <c r="BG143" s="250">
        <f>BG145+BG146</f>
        <v>0</v>
      </c>
      <c r="BH143" s="250">
        <f>BH145+BH146</f>
        <v>0</v>
      </c>
      <c r="BI143" s="250">
        <f>BI145+BI146</f>
        <v>0</v>
      </c>
      <c r="BJ143" s="250">
        <f>BJ145+BJ146</f>
        <v>0</v>
      </c>
      <c r="BK143" s="250">
        <f>BK145+BK146</f>
        <v>0</v>
      </c>
    </row>
    <row r="144" spans="1:63" s="223" customFormat="1" ht="18.75" customHeight="1">
      <c r="A144" s="306" t="s">
        <v>9</v>
      </c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224"/>
      <c r="AQ144" s="307"/>
      <c r="AR144" s="307"/>
      <c r="AS144" s="307"/>
      <c r="AT144" s="307"/>
      <c r="AU144" s="307"/>
      <c r="AV144" s="307"/>
      <c r="AW144" s="307"/>
      <c r="AX144" s="307"/>
      <c r="AY144" s="307"/>
      <c r="AZ144" s="307"/>
      <c r="BA144" s="307"/>
      <c r="BB144" s="307"/>
      <c r="BC144" s="225"/>
      <c r="BD144" s="225"/>
      <c r="BE144" s="225"/>
      <c r="BF144" s="225"/>
      <c r="BG144" s="250"/>
      <c r="BH144" s="226"/>
      <c r="BI144" s="226"/>
      <c r="BJ144" s="226"/>
      <c r="BK144" s="226"/>
    </row>
    <row r="145" spans="1:63" s="223" customFormat="1" ht="81.75" customHeight="1">
      <c r="A145" s="306" t="s">
        <v>139</v>
      </c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  <c r="AI145" s="306"/>
      <c r="AJ145" s="306"/>
      <c r="AK145" s="306"/>
      <c r="AL145" s="306"/>
      <c r="AM145" s="306"/>
      <c r="AN145" s="306"/>
      <c r="AO145" s="306"/>
      <c r="AP145" s="224"/>
      <c r="AQ145" s="307"/>
      <c r="AR145" s="307"/>
      <c r="AS145" s="307"/>
      <c r="AT145" s="307"/>
      <c r="AU145" s="307"/>
      <c r="AV145" s="307"/>
      <c r="AW145" s="307"/>
      <c r="AX145" s="307"/>
      <c r="AY145" s="307"/>
      <c r="AZ145" s="307"/>
      <c r="BA145" s="307"/>
      <c r="BB145" s="307"/>
      <c r="BC145" s="225"/>
      <c r="BD145" s="225"/>
      <c r="BE145" s="225"/>
      <c r="BF145" s="225" t="s">
        <v>132</v>
      </c>
      <c r="BG145" s="250">
        <f>BH145+BI145+BJ145+BK145</f>
        <v>0</v>
      </c>
      <c r="BH145" s="226">
        <v>0</v>
      </c>
      <c r="BI145" s="226">
        <v>0</v>
      </c>
      <c r="BJ145" s="226">
        <v>0</v>
      </c>
      <c r="BK145" s="226">
        <v>0</v>
      </c>
    </row>
    <row r="146" spans="1:63" s="223" customFormat="1" ht="78" customHeight="1">
      <c r="A146" s="306" t="s">
        <v>140</v>
      </c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224"/>
      <c r="AQ146" s="307"/>
      <c r="AR146" s="307"/>
      <c r="AS146" s="307"/>
      <c r="AT146" s="307"/>
      <c r="AU146" s="307"/>
      <c r="AV146" s="307"/>
      <c r="AW146" s="307"/>
      <c r="AX146" s="307"/>
      <c r="AY146" s="307"/>
      <c r="AZ146" s="307"/>
      <c r="BA146" s="307"/>
      <c r="BB146" s="307"/>
      <c r="BC146" s="225"/>
      <c r="BD146" s="225"/>
      <c r="BE146" s="225"/>
      <c r="BF146" s="225" t="s">
        <v>134</v>
      </c>
      <c r="BG146" s="250">
        <f>BH146+BI146+BJ146+BK146</f>
        <v>0</v>
      </c>
      <c r="BH146" s="226">
        <v>0</v>
      </c>
      <c r="BI146" s="226">
        <v>0</v>
      </c>
      <c r="BJ146" s="226">
        <v>0</v>
      </c>
      <c r="BK146" s="226">
        <v>0</v>
      </c>
    </row>
    <row r="147" spans="1:63" s="223" customFormat="1" ht="58.5" customHeight="1">
      <c r="A147" s="325" t="s">
        <v>141</v>
      </c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5"/>
      <c r="AS147" s="325"/>
      <c r="AT147" s="325"/>
      <c r="AU147" s="325"/>
      <c r="AV147" s="325"/>
      <c r="AW147" s="325"/>
      <c r="AX147" s="325"/>
      <c r="AY147" s="325"/>
      <c r="AZ147" s="325"/>
      <c r="BA147" s="325"/>
      <c r="BB147" s="325"/>
      <c r="BC147" s="325"/>
      <c r="BD147" s="325"/>
      <c r="BE147" s="325"/>
      <c r="BF147" s="325"/>
      <c r="BG147" s="325"/>
      <c r="BH147" s="325"/>
      <c r="BI147" s="325"/>
      <c r="BJ147" s="325"/>
      <c r="BK147" s="325"/>
    </row>
    <row r="148" spans="1:63" s="235" customFormat="1" ht="66" customHeight="1">
      <c r="A148" s="312" t="s">
        <v>45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/>
      <c r="AO148" s="312"/>
      <c r="AP148" s="23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234"/>
      <c r="BD148" s="234"/>
      <c r="BE148" s="234"/>
      <c r="BF148" s="234"/>
      <c r="BG148" s="249">
        <f>BG149+BG154+BG170+BG174+BG184+BG195</f>
        <v>59967772.760000005</v>
      </c>
      <c r="BH148" s="249">
        <f>BH149+BH154+BH170+BH174+BH184+BH195</f>
        <v>59940750.32</v>
      </c>
      <c r="BI148" s="249">
        <f>BI149+BI154+BI170+BI174+BI184+BI195</f>
        <v>0</v>
      </c>
      <c r="BJ148" s="249">
        <f>BJ149+BJ154+BJ170+BJ174+BJ184+BJ195</f>
        <v>0</v>
      </c>
      <c r="BK148" s="249">
        <f>BK149+BK154+BK170+BK174+BK184+BK195</f>
        <v>0</v>
      </c>
    </row>
    <row r="149" spans="1:63" s="223" customFormat="1" ht="32.25" customHeight="1">
      <c r="A149" s="312" t="s">
        <v>46</v>
      </c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2"/>
      <c r="AN149" s="312"/>
      <c r="AO149" s="312"/>
      <c r="AP149" s="233">
        <v>210</v>
      </c>
      <c r="AQ149" s="307"/>
      <c r="AR149" s="307"/>
      <c r="AS149" s="307"/>
      <c r="AT149" s="307"/>
      <c r="AU149" s="307"/>
      <c r="AV149" s="307"/>
      <c r="AW149" s="307"/>
      <c r="AX149" s="307"/>
      <c r="AY149" s="307"/>
      <c r="AZ149" s="307"/>
      <c r="BA149" s="307"/>
      <c r="BB149" s="307"/>
      <c r="BC149" s="307"/>
      <c r="BD149" s="307"/>
      <c r="BE149" s="307"/>
      <c r="BF149" s="225"/>
      <c r="BG149" s="254">
        <f>BG151+BG152+BG153</f>
        <v>59300587.89</v>
      </c>
      <c r="BH149" s="254">
        <f>BH151+BH152+BH153</f>
        <v>59300587.89</v>
      </c>
      <c r="BI149" s="254">
        <f>BI151+BI152+BI153</f>
        <v>0</v>
      </c>
      <c r="BJ149" s="254">
        <f>BJ151+BJ152+BJ153</f>
        <v>0</v>
      </c>
      <c r="BK149" s="254">
        <f>BK151+BK152+BK153</f>
        <v>0</v>
      </c>
    </row>
    <row r="150" spans="1:63" s="223" customFormat="1" ht="14.25" customHeight="1">
      <c r="A150" s="314" t="s">
        <v>47</v>
      </c>
      <c r="B150" s="314"/>
      <c r="C150" s="314"/>
      <c r="D150" s="314"/>
      <c r="E150" s="314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/>
      <c r="AO150" s="314"/>
      <c r="AP150" s="224"/>
      <c r="AQ150" s="307"/>
      <c r="AR150" s="307"/>
      <c r="AS150" s="307"/>
      <c r="AT150" s="307"/>
      <c r="AU150" s="307"/>
      <c r="AV150" s="307"/>
      <c r="AW150" s="307"/>
      <c r="AX150" s="307"/>
      <c r="AY150" s="307"/>
      <c r="AZ150" s="307"/>
      <c r="BA150" s="307"/>
      <c r="BB150" s="307"/>
      <c r="BC150" s="307"/>
      <c r="BD150" s="307"/>
      <c r="BE150" s="307"/>
      <c r="BF150" s="225"/>
      <c r="BG150" s="226"/>
      <c r="BH150" s="226"/>
      <c r="BI150" s="226"/>
      <c r="BJ150" s="226"/>
      <c r="BK150" s="228"/>
    </row>
    <row r="151" spans="1:63" s="223" customFormat="1" ht="18.75" customHeight="1">
      <c r="A151" s="306" t="s">
        <v>48</v>
      </c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06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224"/>
      <c r="AQ151" s="307" t="s">
        <v>49</v>
      </c>
      <c r="AR151" s="307"/>
      <c r="AS151" s="307"/>
      <c r="AT151" s="307"/>
      <c r="AU151" s="307"/>
      <c r="AV151" s="307"/>
      <c r="AW151" s="307"/>
      <c r="AX151" s="307"/>
      <c r="AY151" s="307"/>
      <c r="AZ151" s="307"/>
      <c r="BA151" s="307"/>
      <c r="BB151" s="307"/>
      <c r="BC151" s="225"/>
      <c r="BD151" s="225"/>
      <c r="BE151" s="225"/>
      <c r="BF151" s="225" t="s">
        <v>50</v>
      </c>
      <c r="BG151" s="254">
        <f>BH151+BI151+BJ151+BK151</f>
        <v>45605287.89</v>
      </c>
      <c r="BH151" s="226">
        <v>45605287.89</v>
      </c>
      <c r="BI151" s="226">
        <v>0</v>
      </c>
      <c r="BJ151" s="226">
        <v>0</v>
      </c>
      <c r="BK151" s="226">
        <v>0</v>
      </c>
    </row>
    <row r="152" spans="1:63" s="223" customFormat="1" ht="37.5" customHeight="1">
      <c r="A152" s="306" t="s">
        <v>136</v>
      </c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6"/>
      <c r="AM152" s="306"/>
      <c r="AN152" s="306"/>
      <c r="AO152" s="306"/>
      <c r="AP152" s="224"/>
      <c r="AQ152" s="307" t="s">
        <v>52</v>
      </c>
      <c r="AR152" s="307"/>
      <c r="AS152" s="307"/>
      <c r="AT152" s="307"/>
      <c r="AU152" s="307"/>
      <c r="AV152" s="307"/>
      <c r="AW152" s="307"/>
      <c r="AX152" s="307"/>
      <c r="AY152" s="307"/>
      <c r="AZ152" s="307"/>
      <c r="BA152" s="307"/>
      <c r="BB152" s="307"/>
      <c r="BC152" s="225"/>
      <c r="BD152" s="225"/>
      <c r="BE152" s="225"/>
      <c r="BF152" s="225" t="s">
        <v>53</v>
      </c>
      <c r="BG152" s="254">
        <f>BH152+BI152+BJ152+BK152</f>
        <v>0</v>
      </c>
      <c r="BH152" s="226"/>
      <c r="BI152" s="226">
        <v>0</v>
      </c>
      <c r="BJ152" s="226">
        <v>0</v>
      </c>
      <c r="BK152" s="226">
        <v>0</v>
      </c>
    </row>
    <row r="153" spans="1:63" s="223" customFormat="1" ht="25.5" customHeight="1">
      <c r="A153" s="306" t="s">
        <v>54</v>
      </c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306"/>
      <c r="AK153" s="306"/>
      <c r="AL153" s="306"/>
      <c r="AM153" s="306"/>
      <c r="AN153" s="306"/>
      <c r="AO153" s="306"/>
      <c r="AP153" s="224"/>
      <c r="AQ153" s="307" t="s">
        <v>55</v>
      </c>
      <c r="AR153" s="307"/>
      <c r="AS153" s="307"/>
      <c r="AT153" s="307"/>
      <c r="AU153" s="307"/>
      <c r="AV153" s="307"/>
      <c r="AW153" s="307"/>
      <c r="AX153" s="307"/>
      <c r="AY153" s="307"/>
      <c r="AZ153" s="307"/>
      <c r="BA153" s="307"/>
      <c r="BB153" s="307"/>
      <c r="BC153" s="225"/>
      <c r="BD153" s="225"/>
      <c r="BE153" s="225"/>
      <c r="BF153" s="225" t="s">
        <v>56</v>
      </c>
      <c r="BG153" s="254">
        <f>BH153+BI153+BJ153+BK153</f>
        <v>13695300</v>
      </c>
      <c r="BH153" s="226">
        <v>13695300</v>
      </c>
      <c r="BI153" s="226">
        <v>0</v>
      </c>
      <c r="BJ153" s="226">
        <v>0</v>
      </c>
      <c r="BK153" s="226">
        <v>0</v>
      </c>
    </row>
    <row r="154" spans="1:63" s="223" customFormat="1" ht="23.25" customHeight="1">
      <c r="A154" s="312" t="s">
        <v>57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2"/>
      <c r="AO154" s="312"/>
      <c r="AP154" s="233">
        <v>220</v>
      </c>
      <c r="AQ154" s="307"/>
      <c r="AR154" s="307"/>
      <c r="AS154" s="307"/>
      <c r="AT154" s="307"/>
      <c r="AU154" s="307"/>
      <c r="AV154" s="307"/>
      <c r="AW154" s="307"/>
      <c r="AX154" s="307"/>
      <c r="AY154" s="307"/>
      <c r="AZ154" s="307"/>
      <c r="BA154" s="307"/>
      <c r="BB154" s="307"/>
      <c r="BC154" s="307"/>
      <c r="BD154" s="307"/>
      <c r="BE154" s="307"/>
      <c r="BF154" s="225"/>
      <c r="BG154" s="254">
        <f>BG156+BG157+BG158+BG164+BG165+BG166+BG167+BG168+BG169</f>
        <v>613139.99</v>
      </c>
      <c r="BH154" s="254">
        <f>BH156+BH157+BH158+BH164+BH165+BH166+BH167+BH168+BH169</f>
        <v>613139.99</v>
      </c>
      <c r="BI154" s="254">
        <f>BI156+BI157+BI158+BI164+BI165+BI166+BI167+BI168+BI169</f>
        <v>0</v>
      </c>
      <c r="BJ154" s="254">
        <f>BJ156+BJ157+BJ158+BJ164+BJ165+BJ166+BJ167+BJ168+BJ169</f>
        <v>0</v>
      </c>
      <c r="BK154" s="254">
        <f>BK156+BK157+BK158+BK164+BK165+BK166+BK167+BK168+BK169</f>
        <v>0</v>
      </c>
    </row>
    <row r="155" spans="1:63" s="223" customFormat="1" ht="15" customHeight="1">
      <c r="A155" s="314" t="s">
        <v>9</v>
      </c>
      <c r="B155" s="314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/>
      <c r="AO155" s="314"/>
      <c r="AP155" s="224"/>
      <c r="AQ155" s="307"/>
      <c r="AR155" s="307"/>
      <c r="AS155" s="307"/>
      <c r="AT155" s="307"/>
      <c r="AU155" s="307"/>
      <c r="AV155" s="307"/>
      <c r="AW155" s="307"/>
      <c r="AX155" s="307"/>
      <c r="AY155" s="307"/>
      <c r="AZ155" s="307"/>
      <c r="BA155" s="307"/>
      <c r="BB155" s="307"/>
      <c r="BC155" s="307"/>
      <c r="BD155" s="307"/>
      <c r="BE155" s="307"/>
      <c r="BF155" s="225"/>
      <c r="BG155" s="226"/>
      <c r="BH155" s="226"/>
      <c r="BI155" s="226"/>
      <c r="BJ155" s="226"/>
      <c r="BK155" s="228"/>
    </row>
    <row r="156" spans="1:63" s="223" customFormat="1" ht="18.75" customHeight="1">
      <c r="A156" s="306" t="s">
        <v>58</v>
      </c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06"/>
      <c r="AC156" s="306"/>
      <c r="AD156" s="306"/>
      <c r="AE156" s="306"/>
      <c r="AF156" s="306"/>
      <c r="AG156" s="306"/>
      <c r="AH156" s="306"/>
      <c r="AI156" s="306"/>
      <c r="AJ156" s="306"/>
      <c r="AK156" s="306"/>
      <c r="AL156" s="306"/>
      <c r="AM156" s="306"/>
      <c r="AN156" s="306"/>
      <c r="AO156" s="306"/>
      <c r="AP156" s="224"/>
      <c r="AQ156" s="307" t="s">
        <v>59</v>
      </c>
      <c r="AR156" s="307"/>
      <c r="AS156" s="307"/>
      <c r="AT156" s="307"/>
      <c r="AU156" s="307"/>
      <c r="AV156" s="307"/>
      <c r="AW156" s="307"/>
      <c r="AX156" s="307"/>
      <c r="AY156" s="307"/>
      <c r="AZ156" s="307"/>
      <c r="BA156" s="307"/>
      <c r="BB156" s="307"/>
      <c r="BC156" s="225"/>
      <c r="BD156" s="225"/>
      <c r="BE156" s="225"/>
      <c r="BF156" s="225" t="s">
        <v>60</v>
      </c>
      <c r="BG156" s="254">
        <f aca="true" t="shared" si="15" ref="BG156:BG169">BH156+BI156+BJ156+BK156</f>
        <v>37273</v>
      </c>
      <c r="BH156" s="226">
        <v>37273</v>
      </c>
      <c r="BI156" s="226">
        <v>0</v>
      </c>
      <c r="BJ156" s="226">
        <v>0</v>
      </c>
      <c r="BK156" s="228">
        <v>0</v>
      </c>
    </row>
    <row r="157" spans="1:63" s="223" customFormat="1" ht="18.75" customHeight="1">
      <c r="A157" s="306" t="s">
        <v>61</v>
      </c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6"/>
      <c r="AN157" s="306"/>
      <c r="AO157" s="306"/>
      <c r="AP157" s="224"/>
      <c r="AQ157" s="307" t="s">
        <v>59</v>
      </c>
      <c r="AR157" s="307"/>
      <c r="AS157" s="307"/>
      <c r="AT157" s="307"/>
      <c r="AU157" s="307"/>
      <c r="AV157" s="307"/>
      <c r="AW157" s="307"/>
      <c r="AX157" s="307"/>
      <c r="AY157" s="307"/>
      <c r="AZ157" s="307"/>
      <c r="BA157" s="307"/>
      <c r="BB157" s="307"/>
      <c r="BC157" s="225"/>
      <c r="BD157" s="225"/>
      <c r="BE157" s="225"/>
      <c r="BF157" s="225" t="s">
        <v>62</v>
      </c>
      <c r="BG157" s="254">
        <f t="shared" si="15"/>
        <v>0</v>
      </c>
      <c r="BH157" s="226">
        <v>0</v>
      </c>
      <c r="BI157" s="226">
        <v>0</v>
      </c>
      <c r="BJ157" s="226">
        <v>0</v>
      </c>
      <c r="BK157" s="228">
        <v>0</v>
      </c>
    </row>
    <row r="158" spans="1:63" s="223" customFormat="1" ht="18.75" customHeight="1">
      <c r="A158" s="306" t="s">
        <v>63</v>
      </c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6"/>
      <c r="AM158" s="306"/>
      <c r="AN158" s="306"/>
      <c r="AO158" s="306"/>
      <c r="AP158" s="224"/>
      <c r="AQ158" s="307" t="s">
        <v>59</v>
      </c>
      <c r="AR158" s="307"/>
      <c r="AS158" s="307"/>
      <c r="AT158" s="307"/>
      <c r="AU158" s="307"/>
      <c r="AV158" s="307"/>
      <c r="AW158" s="307"/>
      <c r="AX158" s="307"/>
      <c r="AY158" s="307"/>
      <c r="AZ158" s="307"/>
      <c r="BA158" s="307"/>
      <c r="BB158" s="307"/>
      <c r="BC158" s="225"/>
      <c r="BD158" s="225"/>
      <c r="BE158" s="225"/>
      <c r="BF158" s="225" t="s">
        <v>64</v>
      </c>
      <c r="BG158" s="254">
        <f t="shared" si="15"/>
        <v>181519.56999999998</v>
      </c>
      <c r="BH158" s="251">
        <f>BH159+BH160+BH161+BH162+BH163</f>
        <v>181519.56999999998</v>
      </c>
      <c r="BI158" s="251">
        <f>BI159+BI160+BI161+BI162+BI163</f>
        <v>0</v>
      </c>
      <c r="BJ158" s="251">
        <f>BJ159+BJ160+BJ161+BJ162+BJ163</f>
        <v>0</v>
      </c>
      <c r="BK158" s="251">
        <f>BK159+BK160+BK161+BK162+BK163</f>
        <v>0</v>
      </c>
    </row>
    <row r="159" spans="1:63" s="223" customFormat="1" ht="34.5" customHeight="1">
      <c r="A159" s="306" t="s">
        <v>65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224"/>
      <c r="AQ159" s="307" t="s">
        <v>59</v>
      </c>
      <c r="AR159" s="307"/>
      <c r="AS159" s="307"/>
      <c r="AT159" s="307"/>
      <c r="AU159" s="307"/>
      <c r="AV159" s="307"/>
      <c r="AW159" s="307"/>
      <c r="AX159" s="307"/>
      <c r="AY159" s="307"/>
      <c r="AZ159" s="307"/>
      <c r="BA159" s="307"/>
      <c r="BB159" s="307"/>
      <c r="BC159" s="225"/>
      <c r="BD159" s="225"/>
      <c r="BE159" s="225"/>
      <c r="BF159" s="225" t="s">
        <v>66</v>
      </c>
      <c r="BG159" s="254">
        <f t="shared" si="15"/>
        <v>71767.28</v>
      </c>
      <c r="BH159" s="226">
        <v>71767.28</v>
      </c>
      <c r="BI159" s="226">
        <v>0</v>
      </c>
      <c r="BJ159" s="226">
        <v>0</v>
      </c>
      <c r="BK159" s="228">
        <v>0</v>
      </c>
    </row>
    <row r="160" spans="1:63" s="223" customFormat="1" ht="22.5" customHeight="1">
      <c r="A160" s="306" t="s">
        <v>67</v>
      </c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6"/>
      <c r="AM160" s="306"/>
      <c r="AN160" s="306"/>
      <c r="AO160" s="306"/>
      <c r="AP160" s="224"/>
      <c r="AQ160" s="307" t="s">
        <v>59</v>
      </c>
      <c r="AR160" s="307"/>
      <c r="AS160" s="307"/>
      <c r="AT160" s="307"/>
      <c r="AU160" s="307"/>
      <c r="AV160" s="307"/>
      <c r="AW160" s="307"/>
      <c r="AX160" s="307"/>
      <c r="AY160" s="307"/>
      <c r="AZ160" s="307"/>
      <c r="BA160" s="307"/>
      <c r="BB160" s="307"/>
      <c r="BC160" s="225"/>
      <c r="BD160" s="225"/>
      <c r="BE160" s="225"/>
      <c r="BF160" s="225" t="s">
        <v>68</v>
      </c>
      <c r="BG160" s="254">
        <f t="shared" si="15"/>
        <v>0</v>
      </c>
      <c r="BH160" s="226">
        <v>0</v>
      </c>
      <c r="BI160" s="226">
        <v>0</v>
      </c>
      <c r="BJ160" s="226">
        <v>0</v>
      </c>
      <c r="BK160" s="228">
        <v>0</v>
      </c>
    </row>
    <row r="161" spans="1:63" s="223" customFormat="1" ht="40.5" customHeight="1">
      <c r="A161" s="306" t="s">
        <v>69</v>
      </c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224"/>
      <c r="AQ161" s="307" t="s">
        <v>59</v>
      </c>
      <c r="AR161" s="307"/>
      <c r="AS161" s="307"/>
      <c r="AT161" s="307"/>
      <c r="AU161" s="307"/>
      <c r="AV161" s="307"/>
      <c r="AW161" s="307"/>
      <c r="AX161" s="307"/>
      <c r="AY161" s="307"/>
      <c r="AZ161" s="307"/>
      <c r="BA161" s="307"/>
      <c r="BB161" s="307"/>
      <c r="BC161" s="225"/>
      <c r="BD161" s="225"/>
      <c r="BE161" s="225"/>
      <c r="BF161" s="225" t="s">
        <v>70</v>
      </c>
      <c r="BG161" s="254">
        <f t="shared" si="15"/>
        <v>79848.09</v>
      </c>
      <c r="BH161" s="226">
        <v>79848.09</v>
      </c>
      <c r="BI161" s="226">
        <v>0</v>
      </c>
      <c r="BJ161" s="226">
        <v>0</v>
      </c>
      <c r="BK161" s="228">
        <v>0</v>
      </c>
    </row>
    <row r="162" spans="1:63" s="223" customFormat="1" ht="38.25" customHeight="1">
      <c r="A162" s="306" t="s">
        <v>71</v>
      </c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  <c r="AC162" s="306"/>
      <c r="AD162" s="306"/>
      <c r="AE162" s="306"/>
      <c r="AF162" s="306"/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224"/>
      <c r="AQ162" s="307" t="s">
        <v>59</v>
      </c>
      <c r="AR162" s="307"/>
      <c r="AS162" s="307"/>
      <c r="AT162" s="307"/>
      <c r="AU162" s="307"/>
      <c r="AV162" s="307"/>
      <c r="AW162" s="307"/>
      <c r="AX162" s="307"/>
      <c r="AY162" s="307"/>
      <c r="AZ162" s="307"/>
      <c r="BA162" s="307"/>
      <c r="BB162" s="307"/>
      <c r="BC162" s="225"/>
      <c r="BD162" s="225"/>
      <c r="BE162" s="225"/>
      <c r="BF162" s="225" t="s">
        <v>72</v>
      </c>
      <c r="BG162" s="254">
        <f t="shared" si="15"/>
        <v>22512.93</v>
      </c>
      <c r="BH162" s="226">
        <v>22512.93</v>
      </c>
      <c r="BI162" s="226">
        <v>0</v>
      </c>
      <c r="BJ162" s="226">
        <v>0</v>
      </c>
      <c r="BK162" s="228">
        <v>0</v>
      </c>
    </row>
    <row r="163" spans="1:63" s="223" customFormat="1" ht="23.25" customHeight="1">
      <c r="A163" s="306" t="s">
        <v>73</v>
      </c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224"/>
      <c r="AQ163" s="307" t="s">
        <v>59</v>
      </c>
      <c r="AR163" s="307"/>
      <c r="AS163" s="307"/>
      <c r="AT163" s="307"/>
      <c r="AU163" s="307"/>
      <c r="AV163" s="307"/>
      <c r="AW163" s="307"/>
      <c r="AX163" s="307"/>
      <c r="AY163" s="307"/>
      <c r="AZ163" s="307"/>
      <c r="BA163" s="307"/>
      <c r="BB163" s="307"/>
      <c r="BC163" s="225"/>
      <c r="BD163" s="225"/>
      <c r="BE163" s="225"/>
      <c r="BF163" s="225" t="s">
        <v>74</v>
      </c>
      <c r="BG163" s="254">
        <f t="shared" si="15"/>
        <v>7391.27</v>
      </c>
      <c r="BH163" s="226">
        <v>7391.27</v>
      </c>
      <c r="BI163" s="226">
        <v>0</v>
      </c>
      <c r="BJ163" s="226">
        <v>0</v>
      </c>
      <c r="BK163" s="228">
        <v>0</v>
      </c>
    </row>
    <row r="164" spans="1:63" s="223" customFormat="1" ht="67.5" customHeight="1">
      <c r="A164" s="306" t="s">
        <v>75</v>
      </c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224"/>
      <c r="AQ164" s="307" t="s">
        <v>59</v>
      </c>
      <c r="AR164" s="307"/>
      <c r="AS164" s="307"/>
      <c r="AT164" s="307"/>
      <c r="AU164" s="307"/>
      <c r="AV164" s="307"/>
      <c r="AW164" s="307"/>
      <c r="AX164" s="307"/>
      <c r="AY164" s="307"/>
      <c r="AZ164" s="307"/>
      <c r="BA164" s="307"/>
      <c r="BB164" s="307"/>
      <c r="BC164" s="225"/>
      <c r="BD164" s="225"/>
      <c r="BE164" s="225"/>
      <c r="BF164" s="225" t="s">
        <v>76</v>
      </c>
      <c r="BG164" s="254">
        <f t="shared" si="15"/>
        <v>0</v>
      </c>
      <c r="BH164" s="226">
        <v>0</v>
      </c>
      <c r="BI164" s="226">
        <v>0</v>
      </c>
      <c r="BJ164" s="226">
        <v>0</v>
      </c>
      <c r="BK164" s="228">
        <v>0</v>
      </c>
    </row>
    <row r="165" spans="1:63" s="223" customFormat="1" ht="38.25" customHeight="1">
      <c r="A165" s="306" t="s">
        <v>77</v>
      </c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6"/>
      <c r="AM165" s="306"/>
      <c r="AN165" s="306"/>
      <c r="AO165" s="306"/>
      <c r="AP165" s="224"/>
      <c r="AQ165" s="307" t="s">
        <v>59</v>
      </c>
      <c r="AR165" s="307"/>
      <c r="AS165" s="307"/>
      <c r="AT165" s="307"/>
      <c r="AU165" s="307"/>
      <c r="AV165" s="307"/>
      <c r="AW165" s="307"/>
      <c r="AX165" s="307"/>
      <c r="AY165" s="307"/>
      <c r="AZ165" s="307"/>
      <c r="BA165" s="307"/>
      <c r="BB165" s="307"/>
      <c r="BC165" s="225"/>
      <c r="BD165" s="225"/>
      <c r="BE165" s="225"/>
      <c r="BF165" s="225" t="s">
        <v>78</v>
      </c>
      <c r="BG165" s="254">
        <f t="shared" si="15"/>
        <v>12565</v>
      </c>
      <c r="BH165" s="226">
        <v>12565</v>
      </c>
      <c r="BI165" s="226">
        <v>0</v>
      </c>
      <c r="BJ165" s="226">
        <v>0</v>
      </c>
      <c r="BK165" s="228">
        <v>0</v>
      </c>
    </row>
    <row r="166" spans="1:63" s="223" customFormat="1" ht="24.75" customHeight="1">
      <c r="A166" s="306" t="s">
        <v>79</v>
      </c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306"/>
      <c r="AK166" s="306"/>
      <c r="AL166" s="306"/>
      <c r="AM166" s="306"/>
      <c r="AN166" s="306"/>
      <c r="AO166" s="306"/>
      <c r="AP166" s="224"/>
      <c r="AQ166" s="307" t="s">
        <v>59</v>
      </c>
      <c r="AR166" s="307"/>
      <c r="AS166" s="307"/>
      <c r="AT166" s="307"/>
      <c r="AU166" s="307"/>
      <c r="AV166" s="307"/>
      <c r="AW166" s="307"/>
      <c r="AX166" s="307"/>
      <c r="AY166" s="307"/>
      <c r="AZ166" s="307"/>
      <c r="BA166" s="307"/>
      <c r="BB166" s="307"/>
      <c r="BC166" s="225"/>
      <c r="BD166" s="225"/>
      <c r="BE166" s="225"/>
      <c r="BF166" s="225" t="s">
        <v>80</v>
      </c>
      <c r="BG166" s="254">
        <f t="shared" si="15"/>
        <v>381782.42</v>
      </c>
      <c r="BH166" s="226">
        <v>381782.42</v>
      </c>
      <c r="BI166" s="226">
        <v>0</v>
      </c>
      <c r="BJ166" s="226">
        <v>0</v>
      </c>
      <c r="BK166" s="228">
        <v>0</v>
      </c>
    </row>
    <row r="167" spans="1:63" s="223" customFormat="1" ht="24.75" customHeight="1">
      <c r="A167" s="306" t="s">
        <v>81</v>
      </c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224"/>
      <c r="AQ167" s="307" t="s">
        <v>59</v>
      </c>
      <c r="AR167" s="307"/>
      <c r="AS167" s="307"/>
      <c r="AT167" s="307"/>
      <c r="AU167" s="307"/>
      <c r="AV167" s="307"/>
      <c r="AW167" s="307"/>
      <c r="AX167" s="307"/>
      <c r="AY167" s="307"/>
      <c r="AZ167" s="307"/>
      <c r="BA167" s="307"/>
      <c r="BB167" s="307"/>
      <c r="BC167" s="225"/>
      <c r="BD167" s="225"/>
      <c r="BE167" s="225"/>
      <c r="BF167" s="225" t="s">
        <v>82</v>
      </c>
      <c r="BG167" s="254">
        <f t="shared" si="15"/>
        <v>0</v>
      </c>
      <c r="BH167" s="226">
        <v>0</v>
      </c>
      <c r="BI167" s="226">
        <v>0</v>
      </c>
      <c r="BJ167" s="226">
        <v>0</v>
      </c>
      <c r="BK167" s="228">
        <v>0</v>
      </c>
    </row>
    <row r="168" spans="1:63" s="223" customFormat="1" ht="36" customHeight="1">
      <c r="A168" s="306" t="s">
        <v>83</v>
      </c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224"/>
      <c r="AQ168" s="307" t="s">
        <v>59</v>
      </c>
      <c r="AR168" s="307"/>
      <c r="AS168" s="307"/>
      <c r="AT168" s="307"/>
      <c r="AU168" s="307"/>
      <c r="AV168" s="307"/>
      <c r="AW168" s="307"/>
      <c r="AX168" s="307"/>
      <c r="AY168" s="307"/>
      <c r="AZ168" s="307"/>
      <c r="BA168" s="307"/>
      <c r="BB168" s="307"/>
      <c r="BC168" s="225"/>
      <c r="BD168" s="225"/>
      <c r="BE168" s="225"/>
      <c r="BF168" s="225" t="s">
        <v>84</v>
      </c>
      <c r="BG168" s="254">
        <f t="shared" si="15"/>
        <v>0</v>
      </c>
      <c r="BH168" s="226">
        <v>0</v>
      </c>
      <c r="BI168" s="226">
        <v>0</v>
      </c>
      <c r="BJ168" s="226">
        <v>0</v>
      </c>
      <c r="BK168" s="228">
        <v>0</v>
      </c>
    </row>
    <row r="169" spans="1:63" s="223" customFormat="1" ht="67.5" customHeight="1">
      <c r="A169" s="306" t="s">
        <v>85</v>
      </c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  <c r="AA169" s="306"/>
      <c r="AB169" s="306"/>
      <c r="AC169" s="306"/>
      <c r="AD169" s="306"/>
      <c r="AE169" s="306"/>
      <c r="AF169" s="306"/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224"/>
      <c r="AQ169" s="307" t="s">
        <v>59</v>
      </c>
      <c r="AR169" s="307"/>
      <c r="AS169" s="307"/>
      <c r="AT169" s="307"/>
      <c r="AU169" s="307"/>
      <c r="AV169" s="307"/>
      <c r="AW169" s="307"/>
      <c r="AX169" s="307"/>
      <c r="AY169" s="307"/>
      <c r="AZ169" s="307"/>
      <c r="BA169" s="307"/>
      <c r="BB169" s="307"/>
      <c r="BC169" s="225"/>
      <c r="BD169" s="225"/>
      <c r="BE169" s="225"/>
      <c r="BF169" s="225" t="s">
        <v>86</v>
      </c>
      <c r="BG169" s="254">
        <f t="shared" si="15"/>
        <v>0</v>
      </c>
      <c r="BH169" s="226">
        <v>0</v>
      </c>
      <c r="BI169" s="226">
        <v>0</v>
      </c>
      <c r="BJ169" s="226">
        <v>0</v>
      </c>
      <c r="BK169" s="252">
        <v>0</v>
      </c>
    </row>
    <row r="170" spans="1:63" s="223" customFormat="1" ht="22.5" customHeight="1">
      <c r="A170" s="312" t="s">
        <v>87</v>
      </c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12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I170" s="312"/>
      <c r="AJ170" s="312"/>
      <c r="AK170" s="312"/>
      <c r="AL170" s="312"/>
      <c r="AM170" s="312"/>
      <c r="AN170" s="312"/>
      <c r="AO170" s="312"/>
      <c r="AP170" s="233">
        <v>260</v>
      </c>
      <c r="AQ170" s="307"/>
      <c r="AR170" s="307"/>
      <c r="AS170" s="307"/>
      <c r="AT170" s="307"/>
      <c r="AU170" s="307"/>
      <c r="AV170" s="307"/>
      <c r="AW170" s="307"/>
      <c r="AX170" s="307"/>
      <c r="AY170" s="307"/>
      <c r="AZ170" s="307"/>
      <c r="BA170" s="307"/>
      <c r="BB170" s="307"/>
      <c r="BC170" s="307"/>
      <c r="BD170" s="307"/>
      <c r="BE170" s="307"/>
      <c r="BF170" s="225"/>
      <c r="BG170" s="254">
        <f>BG171+BG172+BG173</f>
        <v>0</v>
      </c>
      <c r="BH170" s="254">
        <f>BH171+BH172+BH173</f>
        <v>0</v>
      </c>
      <c r="BI170" s="254">
        <f>BI171+BI172+BI173</f>
        <v>0</v>
      </c>
      <c r="BJ170" s="254">
        <f>BJ171+BJ172+BJ173</f>
        <v>0</v>
      </c>
      <c r="BK170" s="254">
        <f>BK171+BK172+BK173</f>
        <v>0</v>
      </c>
    </row>
    <row r="171" spans="1:63" s="223" customFormat="1" ht="31.5" customHeight="1">
      <c r="A171" s="314" t="s">
        <v>88</v>
      </c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/>
      <c r="AO171" s="314"/>
      <c r="AP171" s="224"/>
      <c r="AQ171" s="307"/>
      <c r="AR171" s="307"/>
      <c r="AS171" s="307"/>
      <c r="AT171" s="307"/>
      <c r="AU171" s="307"/>
      <c r="AV171" s="307"/>
      <c r="AW171" s="307"/>
      <c r="AX171" s="307"/>
      <c r="AY171" s="307"/>
      <c r="AZ171" s="307"/>
      <c r="BA171" s="307"/>
      <c r="BB171" s="307"/>
      <c r="BC171" s="307"/>
      <c r="BD171" s="307"/>
      <c r="BE171" s="307"/>
      <c r="BF171" s="225" t="s">
        <v>89</v>
      </c>
      <c r="BG171" s="254">
        <f>BH171+BI171+BJ171+BK171</f>
        <v>0</v>
      </c>
      <c r="BH171" s="226">
        <v>0</v>
      </c>
      <c r="BI171" s="226">
        <v>0</v>
      </c>
      <c r="BJ171" s="226">
        <v>0</v>
      </c>
      <c r="BK171" s="252">
        <v>0</v>
      </c>
    </row>
    <row r="172" spans="1:63" s="223" customFormat="1" ht="48" customHeight="1">
      <c r="A172" s="306" t="s">
        <v>90</v>
      </c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224"/>
      <c r="AQ172" s="307"/>
      <c r="AR172" s="307"/>
      <c r="AS172" s="307"/>
      <c r="AT172" s="307"/>
      <c r="AU172" s="307"/>
      <c r="AV172" s="307"/>
      <c r="AW172" s="307"/>
      <c r="AX172" s="307"/>
      <c r="AY172" s="307"/>
      <c r="AZ172" s="307"/>
      <c r="BA172" s="307"/>
      <c r="BB172" s="307"/>
      <c r="BC172" s="225"/>
      <c r="BD172" s="225"/>
      <c r="BE172" s="225"/>
      <c r="BF172" s="225" t="s">
        <v>91</v>
      </c>
      <c r="BG172" s="254">
        <f>BH172+BI172+BJ172+BK172</f>
        <v>0</v>
      </c>
      <c r="BH172" s="226">
        <v>0</v>
      </c>
      <c r="BI172" s="226">
        <v>0</v>
      </c>
      <c r="BJ172" s="226">
        <v>0</v>
      </c>
      <c r="BK172" s="252">
        <v>0</v>
      </c>
    </row>
    <row r="173" spans="1:63" s="223" customFormat="1" ht="35.25" customHeight="1">
      <c r="A173" s="306" t="s">
        <v>92</v>
      </c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224"/>
      <c r="AQ173" s="307"/>
      <c r="AR173" s="307"/>
      <c r="AS173" s="307"/>
      <c r="AT173" s="307"/>
      <c r="AU173" s="307"/>
      <c r="AV173" s="307"/>
      <c r="AW173" s="307"/>
      <c r="AX173" s="307"/>
      <c r="AY173" s="307"/>
      <c r="AZ173" s="307"/>
      <c r="BA173" s="307"/>
      <c r="BB173" s="307"/>
      <c r="BC173" s="225"/>
      <c r="BD173" s="225"/>
      <c r="BE173" s="225"/>
      <c r="BF173" s="225" t="s">
        <v>93</v>
      </c>
      <c r="BG173" s="254">
        <f>BH173+BI173+BJ173+BK173</f>
        <v>0</v>
      </c>
      <c r="BH173" s="226">
        <v>0</v>
      </c>
      <c r="BI173" s="226">
        <v>0</v>
      </c>
      <c r="BJ173" s="226">
        <v>0</v>
      </c>
      <c r="BK173" s="252">
        <v>0</v>
      </c>
    </row>
    <row r="174" spans="1:63" s="223" customFormat="1" ht="25.5" customHeight="1">
      <c r="A174" s="312" t="s">
        <v>94</v>
      </c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I174" s="312"/>
      <c r="AJ174" s="312"/>
      <c r="AK174" s="312"/>
      <c r="AL174" s="312"/>
      <c r="AM174" s="312"/>
      <c r="AN174" s="312"/>
      <c r="AO174" s="312"/>
      <c r="AP174" s="233">
        <v>290</v>
      </c>
      <c r="AQ174" s="307"/>
      <c r="AR174" s="307"/>
      <c r="AS174" s="307"/>
      <c r="AT174" s="307"/>
      <c r="AU174" s="307"/>
      <c r="AV174" s="307"/>
      <c r="AW174" s="307"/>
      <c r="AX174" s="307"/>
      <c r="AY174" s="307"/>
      <c r="AZ174" s="307"/>
      <c r="BA174" s="307"/>
      <c r="BB174" s="307"/>
      <c r="BC174" s="307"/>
      <c r="BD174" s="307"/>
      <c r="BE174" s="307"/>
      <c r="BF174" s="225"/>
      <c r="BG174" s="254">
        <f>BG176+BG177+BG178+BG179+BG180+BG181+BG182+BG183</f>
        <v>0</v>
      </c>
      <c r="BH174" s="254">
        <f>BH176+BH177+BH178+BH179+BH180+BH181+BH182+BH183</f>
        <v>0</v>
      </c>
      <c r="BI174" s="254">
        <f>BI176+BI177+BI178+BI179+BI180+BI181+BI182+BI183</f>
        <v>0</v>
      </c>
      <c r="BJ174" s="254">
        <f>BJ176+BJ177+BJ178+BJ179+BJ180+BJ181+BJ182+BJ183</f>
        <v>0</v>
      </c>
      <c r="BK174" s="254">
        <f>BK176+BK177+BK178+BK179+BK180+BK181+BK182+BK183</f>
        <v>0</v>
      </c>
    </row>
    <row r="175" spans="1:63" s="223" customFormat="1" ht="18.75" customHeight="1">
      <c r="A175" s="306" t="s">
        <v>9</v>
      </c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224"/>
      <c r="AQ175" s="307"/>
      <c r="AR175" s="307"/>
      <c r="AS175" s="307"/>
      <c r="AT175" s="307"/>
      <c r="AU175" s="307"/>
      <c r="AV175" s="307"/>
      <c r="AW175" s="307"/>
      <c r="AX175" s="307"/>
      <c r="AY175" s="307"/>
      <c r="AZ175" s="307"/>
      <c r="BA175" s="307"/>
      <c r="BB175" s="307"/>
      <c r="BC175" s="307"/>
      <c r="BD175" s="307"/>
      <c r="BE175" s="307"/>
      <c r="BF175" s="225"/>
      <c r="BG175" s="254"/>
      <c r="BH175" s="226"/>
      <c r="BI175" s="226"/>
      <c r="BJ175" s="226"/>
      <c r="BK175" s="246"/>
    </row>
    <row r="176" spans="1:63" s="223" customFormat="1" ht="36.75" customHeight="1">
      <c r="A176" s="306" t="s">
        <v>95</v>
      </c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6"/>
      <c r="AM176" s="306"/>
      <c r="AN176" s="306"/>
      <c r="AO176" s="306"/>
      <c r="AP176" s="233"/>
      <c r="AQ176" s="313" t="s">
        <v>96</v>
      </c>
      <c r="AR176" s="313"/>
      <c r="AS176" s="313"/>
      <c r="AT176" s="313"/>
      <c r="AU176" s="313"/>
      <c r="AV176" s="313"/>
      <c r="AW176" s="313"/>
      <c r="AX176" s="313"/>
      <c r="AY176" s="313"/>
      <c r="AZ176" s="313"/>
      <c r="BA176" s="313"/>
      <c r="BB176" s="313"/>
      <c r="BC176" s="313"/>
      <c r="BD176" s="313"/>
      <c r="BE176" s="313"/>
      <c r="BF176" s="225" t="s">
        <v>97</v>
      </c>
      <c r="BG176" s="254">
        <f aca="true" t="shared" si="16" ref="BG176:BG183">BH176+BI176+BJ176+BK176</f>
        <v>0</v>
      </c>
      <c r="BH176" s="226">
        <v>0</v>
      </c>
      <c r="BI176" s="226">
        <v>0</v>
      </c>
      <c r="BJ176" s="253">
        <v>0</v>
      </c>
      <c r="BK176" s="253">
        <v>0</v>
      </c>
    </row>
    <row r="177" spans="1:63" s="223" customFormat="1" ht="23.25" customHeight="1">
      <c r="A177" s="306" t="s">
        <v>98</v>
      </c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233"/>
      <c r="AQ177" s="313" t="s">
        <v>96</v>
      </c>
      <c r="AR177" s="313"/>
      <c r="AS177" s="313"/>
      <c r="AT177" s="313"/>
      <c r="AU177" s="313"/>
      <c r="AV177" s="313"/>
      <c r="AW177" s="313"/>
      <c r="AX177" s="313"/>
      <c r="AY177" s="313"/>
      <c r="AZ177" s="313"/>
      <c r="BA177" s="313"/>
      <c r="BB177" s="313"/>
      <c r="BC177" s="313"/>
      <c r="BD177" s="313"/>
      <c r="BE177" s="313"/>
      <c r="BF177" s="225" t="s">
        <v>97</v>
      </c>
      <c r="BG177" s="254">
        <f t="shared" si="16"/>
        <v>0</v>
      </c>
      <c r="BH177" s="226">
        <v>0</v>
      </c>
      <c r="BI177" s="226">
        <v>0</v>
      </c>
      <c r="BJ177" s="253">
        <v>0</v>
      </c>
      <c r="BK177" s="253">
        <v>0</v>
      </c>
    </row>
    <row r="178" spans="1:63" s="223" customFormat="1" ht="51.75" customHeight="1">
      <c r="A178" s="306" t="s">
        <v>99</v>
      </c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233"/>
      <c r="AQ178" s="313" t="s">
        <v>100</v>
      </c>
      <c r="AR178" s="313"/>
      <c r="AS178" s="313"/>
      <c r="AT178" s="313"/>
      <c r="AU178" s="313"/>
      <c r="AV178" s="313"/>
      <c r="AW178" s="313"/>
      <c r="AX178" s="313"/>
      <c r="AY178" s="313"/>
      <c r="AZ178" s="313"/>
      <c r="BA178" s="313"/>
      <c r="BB178" s="313"/>
      <c r="BC178" s="313"/>
      <c r="BD178" s="313"/>
      <c r="BE178" s="313"/>
      <c r="BF178" s="225" t="s">
        <v>97</v>
      </c>
      <c r="BG178" s="254">
        <f t="shared" si="16"/>
        <v>0</v>
      </c>
      <c r="BH178" s="226">
        <v>0</v>
      </c>
      <c r="BI178" s="226">
        <v>0</v>
      </c>
      <c r="BJ178" s="253">
        <v>0</v>
      </c>
      <c r="BK178" s="253">
        <v>0</v>
      </c>
    </row>
    <row r="179" spans="1:63" s="223" customFormat="1" ht="46.5" customHeight="1">
      <c r="A179" s="306" t="s">
        <v>101</v>
      </c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06"/>
      <c r="AC179" s="306"/>
      <c r="AD179" s="306"/>
      <c r="AE179" s="306"/>
      <c r="AF179" s="306"/>
      <c r="AG179" s="306"/>
      <c r="AH179" s="306"/>
      <c r="AI179" s="306"/>
      <c r="AJ179" s="306"/>
      <c r="AK179" s="306"/>
      <c r="AL179" s="306"/>
      <c r="AM179" s="306"/>
      <c r="AN179" s="306"/>
      <c r="AO179" s="306"/>
      <c r="AP179" s="233"/>
      <c r="AQ179" s="313" t="s">
        <v>100</v>
      </c>
      <c r="AR179" s="313"/>
      <c r="AS179" s="313"/>
      <c r="AT179" s="313"/>
      <c r="AU179" s="313"/>
      <c r="AV179" s="313"/>
      <c r="AW179" s="313"/>
      <c r="AX179" s="313"/>
      <c r="AY179" s="234"/>
      <c r="AZ179" s="234"/>
      <c r="BA179" s="234"/>
      <c r="BB179" s="234"/>
      <c r="BC179" s="234"/>
      <c r="BD179" s="234"/>
      <c r="BE179" s="234"/>
      <c r="BF179" s="225" t="s">
        <v>97</v>
      </c>
      <c r="BG179" s="254">
        <f t="shared" si="16"/>
        <v>0</v>
      </c>
      <c r="BH179" s="226">
        <v>0</v>
      </c>
      <c r="BI179" s="226">
        <v>0</v>
      </c>
      <c r="BJ179" s="253">
        <v>0</v>
      </c>
      <c r="BK179" s="253">
        <v>0</v>
      </c>
    </row>
    <row r="180" spans="1:63" s="223" customFormat="1" ht="69" customHeight="1">
      <c r="A180" s="306" t="s">
        <v>102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233"/>
      <c r="AQ180" s="313" t="s">
        <v>103</v>
      </c>
      <c r="AR180" s="313"/>
      <c r="AS180" s="313"/>
      <c r="AT180" s="313"/>
      <c r="AU180" s="313"/>
      <c r="AV180" s="313"/>
      <c r="AW180" s="313"/>
      <c r="AX180" s="313"/>
      <c r="AY180" s="313"/>
      <c r="AZ180" s="313"/>
      <c r="BA180" s="313"/>
      <c r="BB180" s="313"/>
      <c r="BC180" s="313"/>
      <c r="BD180" s="313"/>
      <c r="BE180" s="313"/>
      <c r="BF180" s="225" t="s">
        <v>97</v>
      </c>
      <c r="BG180" s="254">
        <f t="shared" si="16"/>
        <v>0</v>
      </c>
      <c r="BH180" s="226">
        <v>0</v>
      </c>
      <c r="BI180" s="226">
        <v>0</v>
      </c>
      <c r="BJ180" s="253">
        <v>0</v>
      </c>
      <c r="BK180" s="253">
        <v>0</v>
      </c>
    </row>
    <row r="181" spans="1:63" s="223" customFormat="1" ht="54.75" customHeight="1">
      <c r="A181" s="306" t="s">
        <v>104</v>
      </c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  <c r="AC181" s="306"/>
      <c r="AD181" s="306"/>
      <c r="AE181" s="306"/>
      <c r="AF181" s="306"/>
      <c r="AG181" s="306"/>
      <c r="AH181" s="306"/>
      <c r="AI181" s="306"/>
      <c r="AJ181" s="306"/>
      <c r="AK181" s="306"/>
      <c r="AL181" s="306"/>
      <c r="AM181" s="306"/>
      <c r="AN181" s="306"/>
      <c r="AO181" s="306"/>
      <c r="AP181" s="224"/>
      <c r="AQ181" s="307"/>
      <c r="AR181" s="307"/>
      <c r="AS181" s="307"/>
      <c r="AT181" s="307"/>
      <c r="AU181" s="307"/>
      <c r="AV181" s="307"/>
      <c r="AW181" s="307"/>
      <c r="AX181" s="307"/>
      <c r="AY181" s="307"/>
      <c r="AZ181" s="307"/>
      <c r="BA181" s="307"/>
      <c r="BB181" s="307"/>
      <c r="BC181" s="307"/>
      <c r="BD181" s="307"/>
      <c r="BE181" s="307"/>
      <c r="BF181" s="225" t="s">
        <v>105</v>
      </c>
      <c r="BG181" s="254">
        <f t="shared" si="16"/>
        <v>0</v>
      </c>
      <c r="BH181" s="226">
        <v>0</v>
      </c>
      <c r="BI181" s="226">
        <v>0</v>
      </c>
      <c r="BJ181" s="253">
        <v>0</v>
      </c>
      <c r="BK181" s="253">
        <v>0</v>
      </c>
    </row>
    <row r="182" spans="1:63" s="223" customFormat="1" ht="65.25" customHeight="1">
      <c r="A182" s="306" t="s">
        <v>106</v>
      </c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224"/>
      <c r="AQ182" s="307"/>
      <c r="AR182" s="307"/>
      <c r="AS182" s="307"/>
      <c r="AT182" s="307"/>
      <c r="AU182" s="307"/>
      <c r="AV182" s="307"/>
      <c r="AW182" s="307"/>
      <c r="AX182" s="307"/>
      <c r="AY182" s="307"/>
      <c r="AZ182" s="307"/>
      <c r="BA182" s="307"/>
      <c r="BB182" s="307"/>
      <c r="BC182" s="307"/>
      <c r="BD182" s="307"/>
      <c r="BE182" s="307"/>
      <c r="BF182" s="225" t="s">
        <v>107</v>
      </c>
      <c r="BG182" s="254">
        <f t="shared" si="16"/>
        <v>0</v>
      </c>
      <c r="BH182" s="226">
        <v>0</v>
      </c>
      <c r="BI182" s="226">
        <v>0</v>
      </c>
      <c r="BJ182" s="253">
        <v>0</v>
      </c>
      <c r="BK182" s="253">
        <v>0</v>
      </c>
    </row>
    <row r="183" spans="1:63" s="223" customFormat="1" ht="33.75" customHeight="1">
      <c r="A183" s="306" t="s">
        <v>108</v>
      </c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224"/>
      <c r="AQ183" s="307"/>
      <c r="AR183" s="307"/>
      <c r="AS183" s="307"/>
      <c r="AT183" s="307"/>
      <c r="AU183" s="307"/>
      <c r="AV183" s="307"/>
      <c r="AW183" s="307"/>
      <c r="AX183" s="307"/>
      <c r="AY183" s="307"/>
      <c r="AZ183" s="307"/>
      <c r="BA183" s="307"/>
      <c r="BB183" s="307"/>
      <c r="BC183" s="307"/>
      <c r="BD183" s="307"/>
      <c r="BE183" s="307"/>
      <c r="BF183" s="225" t="s">
        <v>109</v>
      </c>
      <c r="BG183" s="254">
        <f t="shared" si="16"/>
        <v>0</v>
      </c>
      <c r="BH183" s="226">
        <v>0</v>
      </c>
      <c r="BI183" s="226">
        <v>0</v>
      </c>
      <c r="BJ183" s="253">
        <v>0</v>
      </c>
      <c r="BK183" s="253">
        <v>0</v>
      </c>
    </row>
    <row r="184" spans="1:63" s="223" customFormat="1" ht="42.75" customHeight="1">
      <c r="A184" s="312" t="s">
        <v>110</v>
      </c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312"/>
      <c r="P184" s="312"/>
      <c r="Q184" s="312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2"/>
      <c r="AG184" s="312"/>
      <c r="AH184" s="312"/>
      <c r="AI184" s="312"/>
      <c r="AJ184" s="312"/>
      <c r="AK184" s="312"/>
      <c r="AL184" s="312"/>
      <c r="AM184" s="312"/>
      <c r="AN184" s="312"/>
      <c r="AO184" s="312"/>
      <c r="AP184" s="233">
        <v>300</v>
      </c>
      <c r="AQ184" s="313" t="s">
        <v>21</v>
      </c>
      <c r="AR184" s="313"/>
      <c r="AS184" s="313"/>
      <c r="AT184" s="313"/>
      <c r="AU184" s="313"/>
      <c r="AV184" s="313"/>
      <c r="AW184" s="313"/>
      <c r="AX184" s="313"/>
      <c r="AY184" s="313"/>
      <c r="AZ184" s="313"/>
      <c r="BA184" s="313"/>
      <c r="BB184" s="313"/>
      <c r="BC184" s="234"/>
      <c r="BD184" s="234"/>
      <c r="BE184" s="234"/>
      <c r="BF184" s="234" t="s">
        <v>21</v>
      </c>
      <c r="BG184" s="254">
        <f>BG186+BG187+BG188+BG189+BG190+BG191+BG192+BG193+BG194</f>
        <v>54044.88</v>
      </c>
      <c r="BH184" s="254">
        <f>BH186+BH187</f>
        <v>27022.44</v>
      </c>
      <c r="BI184" s="254">
        <f>BI186+BI187</f>
        <v>0</v>
      </c>
      <c r="BJ184" s="254">
        <f>BJ186+BJ187</f>
        <v>0</v>
      </c>
      <c r="BK184" s="254">
        <f>BK186+BK187</f>
        <v>0</v>
      </c>
    </row>
    <row r="185" spans="1:63" s="223" customFormat="1" ht="18.75" customHeight="1">
      <c r="A185" s="306" t="s">
        <v>111</v>
      </c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224"/>
      <c r="AQ185" s="307"/>
      <c r="AR185" s="307"/>
      <c r="AS185" s="307"/>
      <c r="AT185" s="307"/>
      <c r="AU185" s="307"/>
      <c r="AV185" s="307"/>
      <c r="AW185" s="307"/>
      <c r="AX185" s="307"/>
      <c r="AY185" s="307"/>
      <c r="AZ185" s="307"/>
      <c r="BA185" s="307"/>
      <c r="BB185" s="307"/>
      <c r="BC185" s="225"/>
      <c r="BD185" s="225"/>
      <c r="BE185" s="225"/>
      <c r="BF185" s="225"/>
      <c r="BG185" s="254"/>
      <c r="BH185" s="226"/>
      <c r="BI185" s="226"/>
      <c r="BJ185" s="226"/>
      <c r="BK185" s="228"/>
    </row>
    <row r="186" spans="1:63" s="223" customFormat="1" ht="33" customHeight="1">
      <c r="A186" s="306" t="s">
        <v>112</v>
      </c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306"/>
      <c r="AK186" s="306"/>
      <c r="AL186" s="306"/>
      <c r="AM186" s="306"/>
      <c r="AN186" s="306"/>
      <c r="AO186" s="306"/>
      <c r="AP186" s="224"/>
      <c r="AQ186" s="307" t="s">
        <v>59</v>
      </c>
      <c r="AR186" s="307"/>
      <c r="AS186" s="307"/>
      <c r="AT186" s="307"/>
      <c r="AU186" s="307"/>
      <c r="AV186" s="307"/>
      <c r="AW186" s="307"/>
      <c r="AX186" s="307"/>
      <c r="AY186" s="307"/>
      <c r="AZ186" s="307"/>
      <c r="BA186" s="307"/>
      <c r="BB186" s="307"/>
      <c r="BC186" s="225"/>
      <c r="BD186" s="225"/>
      <c r="BE186" s="225"/>
      <c r="BF186" s="225" t="s">
        <v>113</v>
      </c>
      <c r="BG186" s="254">
        <f>BH186+BI186+BJ186+BK186</f>
        <v>0</v>
      </c>
      <c r="BH186" s="226">
        <v>0</v>
      </c>
      <c r="BI186" s="226">
        <v>0</v>
      </c>
      <c r="BJ186" s="226">
        <v>0</v>
      </c>
      <c r="BK186" s="226">
        <v>0</v>
      </c>
    </row>
    <row r="187" spans="1:63" s="223" customFormat="1" ht="32.25" customHeight="1">
      <c r="A187" s="306" t="s">
        <v>114</v>
      </c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06"/>
      <c r="AN187" s="306"/>
      <c r="AO187" s="306"/>
      <c r="AP187" s="224"/>
      <c r="AQ187" s="307" t="s">
        <v>59</v>
      </c>
      <c r="AR187" s="307"/>
      <c r="AS187" s="307"/>
      <c r="AT187" s="307"/>
      <c r="AU187" s="307"/>
      <c r="AV187" s="307"/>
      <c r="AW187" s="307"/>
      <c r="AX187" s="307"/>
      <c r="AY187" s="307"/>
      <c r="AZ187" s="307"/>
      <c r="BA187" s="307"/>
      <c r="BB187" s="307"/>
      <c r="BC187" s="225"/>
      <c r="BD187" s="225"/>
      <c r="BE187" s="225"/>
      <c r="BF187" s="225" t="s">
        <v>115</v>
      </c>
      <c r="BG187" s="254">
        <f>BH187+BI187+BJ187+BK187</f>
        <v>27022.44</v>
      </c>
      <c r="BH187" s="254">
        <f>BH188+BH189+BH190+BH191+BH192+BH193+BH194</f>
        <v>27022.44</v>
      </c>
      <c r="BI187" s="254">
        <f>BI188+BI189+BI190+BI191+BI192+BI193+BI194</f>
        <v>0</v>
      </c>
      <c r="BJ187" s="254">
        <f>BJ188+BJ189+BJ190+BJ191+BJ192+BJ193+BJ194</f>
        <v>0</v>
      </c>
      <c r="BK187" s="254">
        <f>BK188+BK189+BK190+BK191+BK192+BK193+BK194</f>
        <v>0</v>
      </c>
    </row>
    <row r="188" spans="1:63" s="223" customFormat="1" ht="49.5" customHeight="1">
      <c r="A188" s="306" t="s">
        <v>116</v>
      </c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224"/>
      <c r="AQ188" s="307" t="s">
        <v>59</v>
      </c>
      <c r="AR188" s="307"/>
      <c r="AS188" s="307"/>
      <c r="AT188" s="307"/>
      <c r="AU188" s="307"/>
      <c r="AV188" s="307"/>
      <c r="AW188" s="307"/>
      <c r="AX188" s="307"/>
      <c r="AY188" s="307"/>
      <c r="AZ188" s="307"/>
      <c r="BA188" s="307"/>
      <c r="BB188" s="307"/>
      <c r="BC188" s="225"/>
      <c r="BD188" s="225"/>
      <c r="BE188" s="225"/>
      <c r="BF188" s="225" t="s">
        <v>117</v>
      </c>
      <c r="BG188" s="254">
        <f aca="true" t="shared" si="17" ref="BG188:BG194">BH188+BI188+BJ188+BK188</f>
        <v>0</v>
      </c>
      <c r="BH188" s="226">
        <v>0</v>
      </c>
      <c r="BI188" s="226">
        <v>0</v>
      </c>
      <c r="BJ188" s="226">
        <v>0</v>
      </c>
      <c r="BK188" s="226">
        <v>0</v>
      </c>
    </row>
    <row r="189" spans="1:63" s="223" customFormat="1" ht="55.5" customHeight="1">
      <c r="A189" s="306" t="s">
        <v>118</v>
      </c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224"/>
      <c r="AQ189" s="307" t="s">
        <v>59</v>
      </c>
      <c r="AR189" s="307"/>
      <c r="AS189" s="307"/>
      <c r="AT189" s="307"/>
      <c r="AU189" s="307"/>
      <c r="AV189" s="307"/>
      <c r="AW189" s="307"/>
      <c r="AX189" s="307"/>
      <c r="AY189" s="307"/>
      <c r="AZ189" s="307"/>
      <c r="BA189" s="307"/>
      <c r="BB189" s="307"/>
      <c r="BC189" s="225"/>
      <c r="BD189" s="225"/>
      <c r="BE189" s="225"/>
      <c r="BF189" s="225" t="s">
        <v>119</v>
      </c>
      <c r="BG189" s="254">
        <f t="shared" si="17"/>
        <v>0</v>
      </c>
      <c r="BH189" s="226">
        <v>0</v>
      </c>
      <c r="BI189" s="226">
        <v>0</v>
      </c>
      <c r="BJ189" s="226">
        <v>0</v>
      </c>
      <c r="BK189" s="226">
        <v>0</v>
      </c>
    </row>
    <row r="190" spans="1:63" s="223" customFormat="1" ht="34.5" customHeight="1">
      <c r="A190" s="306" t="s">
        <v>120</v>
      </c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224"/>
      <c r="AQ190" s="307" t="s">
        <v>59</v>
      </c>
      <c r="AR190" s="307"/>
      <c r="AS190" s="307"/>
      <c r="AT190" s="307"/>
      <c r="AU190" s="307"/>
      <c r="AV190" s="307"/>
      <c r="AW190" s="307"/>
      <c r="AX190" s="307"/>
      <c r="AY190" s="307"/>
      <c r="AZ190" s="307"/>
      <c r="BA190" s="307"/>
      <c r="BB190" s="307"/>
      <c r="BC190" s="225"/>
      <c r="BD190" s="225"/>
      <c r="BE190" s="225"/>
      <c r="BF190" s="225" t="s">
        <v>121</v>
      </c>
      <c r="BG190" s="254">
        <f t="shared" si="17"/>
        <v>27022.44</v>
      </c>
      <c r="BH190" s="226">
        <v>27022.44</v>
      </c>
      <c r="BI190" s="226">
        <v>0</v>
      </c>
      <c r="BJ190" s="226">
        <v>0</v>
      </c>
      <c r="BK190" s="226">
        <v>0</v>
      </c>
    </row>
    <row r="191" spans="1:63" s="223" customFormat="1" ht="35.25" customHeight="1">
      <c r="A191" s="306" t="s">
        <v>122</v>
      </c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224"/>
      <c r="AQ191" s="307"/>
      <c r="AR191" s="307"/>
      <c r="AS191" s="307"/>
      <c r="AT191" s="307"/>
      <c r="AU191" s="307"/>
      <c r="AV191" s="307"/>
      <c r="AW191" s="307"/>
      <c r="AX191" s="307"/>
      <c r="AY191" s="307"/>
      <c r="AZ191" s="307"/>
      <c r="BA191" s="307"/>
      <c r="BB191" s="307"/>
      <c r="BC191" s="225"/>
      <c r="BD191" s="225"/>
      <c r="BE191" s="225"/>
      <c r="BF191" s="225" t="s">
        <v>123</v>
      </c>
      <c r="BG191" s="254">
        <f t="shared" si="17"/>
        <v>0</v>
      </c>
      <c r="BH191" s="226">
        <v>0</v>
      </c>
      <c r="BI191" s="226">
        <v>0</v>
      </c>
      <c r="BJ191" s="226">
        <v>0</v>
      </c>
      <c r="BK191" s="226">
        <v>0</v>
      </c>
    </row>
    <row r="192" spans="1:63" s="223" customFormat="1" ht="35.25" customHeight="1">
      <c r="A192" s="306" t="s">
        <v>124</v>
      </c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224"/>
      <c r="AQ192" s="307"/>
      <c r="AR192" s="307"/>
      <c r="AS192" s="307"/>
      <c r="AT192" s="307"/>
      <c r="AU192" s="307"/>
      <c r="AV192" s="307"/>
      <c r="AW192" s="307"/>
      <c r="AX192" s="307"/>
      <c r="AY192" s="307"/>
      <c r="AZ192" s="307"/>
      <c r="BA192" s="307"/>
      <c r="BB192" s="307"/>
      <c r="BC192" s="225"/>
      <c r="BD192" s="225"/>
      <c r="BE192" s="225"/>
      <c r="BF192" s="225" t="s">
        <v>125</v>
      </c>
      <c r="BG192" s="254">
        <f t="shared" si="17"/>
        <v>0</v>
      </c>
      <c r="BH192" s="226">
        <v>0</v>
      </c>
      <c r="BI192" s="226">
        <v>0</v>
      </c>
      <c r="BJ192" s="226">
        <v>0</v>
      </c>
      <c r="BK192" s="226">
        <v>0</v>
      </c>
    </row>
    <row r="193" spans="1:63" s="223" customFormat="1" ht="34.5" customHeight="1">
      <c r="A193" s="306" t="s">
        <v>126</v>
      </c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  <c r="AA193" s="306"/>
      <c r="AB193" s="306"/>
      <c r="AC193" s="306"/>
      <c r="AD193" s="306"/>
      <c r="AE193" s="306"/>
      <c r="AF193" s="306"/>
      <c r="AG193" s="306"/>
      <c r="AH193" s="306"/>
      <c r="AI193" s="306"/>
      <c r="AJ193" s="306"/>
      <c r="AK193" s="306"/>
      <c r="AL193" s="306"/>
      <c r="AM193" s="306"/>
      <c r="AN193" s="306"/>
      <c r="AO193" s="306"/>
      <c r="AP193" s="224"/>
      <c r="AQ193" s="307"/>
      <c r="AR193" s="307"/>
      <c r="AS193" s="307"/>
      <c r="AT193" s="307"/>
      <c r="AU193" s="307"/>
      <c r="AV193" s="307"/>
      <c r="AW193" s="307"/>
      <c r="AX193" s="307"/>
      <c r="AY193" s="307"/>
      <c r="AZ193" s="307"/>
      <c r="BA193" s="307"/>
      <c r="BB193" s="307"/>
      <c r="BC193" s="225"/>
      <c r="BD193" s="225"/>
      <c r="BE193" s="225"/>
      <c r="BF193" s="225" t="s">
        <v>127</v>
      </c>
      <c r="BG193" s="254">
        <f t="shared" si="17"/>
        <v>0</v>
      </c>
      <c r="BH193" s="226">
        <v>0</v>
      </c>
      <c r="BI193" s="226">
        <v>0</v>
      </c>
      <c r="BJ193" s="226">
        <v>0</v>
      </c>
      <c r="BK193" s="226">
        <v>0</v>
      </c>
    </row>
    <row r="194" spans="1:63" s="223" customFormat="1" ht="50.25" customHeight="1">
      <c r="A194" s="306" t="s">
        <v>137</v>
      </c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224"/>
      <c r="AQ194" s="307"/>
      <c r="AR194" s="307"/>
      <c r="AS194" s="307"/>
      <c r="AT194" s="307"/>
      <c r="AU194" s="307"/>
      <c r="AV194" s="307"/>
      <c r="AW194" s="307"/>
      <c r="AX194" s="307"/>
      <c r="AY194" s="307"/>
      <c r="AZ194" s="307"/>
      <c r="BA194" s="307"/>
      <c r="BB194" s="307"/>
      <c r="BC194" s="225"/>
      <c r="BD194" s="225"/>
      <c r="BE194" s="225"/>
      <c r="BF194" s="225" t="s">
        <v>138</v>
      </c>
      <c r="BG194" s="254">
        <f t="shared" si="17"/>
        <v>0</v>
      </c>
      <c r="BH194" s="226">
        <v>0</v>
      </c>
      <c r="BI194" s="226">
        <v>0</v>
      </c>
      <c r="BJ194" s="226">
        <v>0</v>
      </c>
      <c r="BK194" s="226">
        <v>0</v>
      </c>
    </row>
    <row r="195" spans="1:63" s="223" customFormat="1" ht="39" customHeight="1">
      <c r="A195" s="312" t="s">
        <v>130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12"/>
      <c r="Q195" s="312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312"/>
      <c r="AG195" s="312"/>
      <c r="AH195" s="312"/>
      <c r="AI195" s="312"/>
      <c r="AJ195" s="312"/>
      <c r="AK195" s="312"/>
      <c r="AL195" s="312"/>
      <c r="AM195" s="312"/>
      <c r="AN195" s="312"/>
      <c r="AO195" s="312"/>
      <c r="AP195" s="233">
        <v>350</v>
      </c>
      <c r="AQ195" s="307"/>
      <c r="AR195" s="307"/>
      <c r="AS195" s="307"/>
      <c r="AT195" s="307"/>
      <c r="AU195" s="307"/>
      <c r="AV195" s="307"/>
      <c r="AW195" s="307"/>
      <c r="AX195" s="307"/>
      <c r="AY195" s="307"/>
      <c r="AZ195" s="307"/>
      <c r="BA195" s="307"/>
      <c r="BB195" s="307"/>
      <c r="BC195" s="225"/>
      <c r="BD195" s="225"/>
      <c r="BE195" s="225"/>
      <c r="BF195" s="225"/>
      <c r="BG195" s="254">
        <f>BG197+BG198</f>
        <v>0</v>
      </c>
      <c r="BH195" s="254">
        <f>BH197+BH198</f>
        <v>0</v>
      </c>
      <c r="BI195" s="254">
        <f>BI197+BI198</f>
        <v>0</v>
      </c>
      <c r="BJ195" s="254">
        <f>BJ197+BJ198</f>
        <v>0</v>
      </c>
      <c r="BK195" s="254">
        <f>BK197+BK198</f>
        <v>0</v>
      </c>
    </row>
    <row r="196" spans="1:63" s="223" customFormat="1" ht="18.75" customHeight="1">
      <c r="A196" s="306" t="s">
        <v>9</v>
      </c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06"/>
      <c r="AC196" s="306"/>
      <c r="AD196" s="306"/>
      <c r="AE196" s="306"/>
      <c r="AF196" s="306"/>
      <c r="AG196" s="306"/>
      <c r="AH196" s="306"/>
      <c r="AI196" s="306"/>
      <c r="AJ196" s="306"/>
      <c r="AK196" s="306"/>
      <c r="AL196" s="306"/>
      <c r="AM196" s="306"/>
      <c r="AN196" s="306"/>
      <c r="AO196" s="306"/>
      <c r="AP196" s="224"/>
      <c r="AQ196" s="307"/>
      <c r="AR196" s="307"/>
      <c r="AS196" s="307"/>
      <c r="AT196" s="307"/>
      <c r="AU196" s="307"/>
      <c r="AV196" s="307"/>
      <c r="AW196" s="307"/>
      <c r="AX196" s="307"/>
      <c r="AY196" s="307"/>
      <c r="AZ196" s="307"/>
      <c r="BA196" s="307"/>
      <c r="BB196" s="307"/>
      <c r="BC196" s="225"/>
      <c r="BD196" s="225"/>
      <c r="BE196" s="225"/>
      <c r="BF196" s="225"/>
      <c r="BG196" s="254"/>
      <c r="BH196" s="226"/>
      <c r="BI196" s="226"/>
      <c r="BJ196" s="226"/>
      <c r="BK196" s="226"/>
    </row>
    <row r="197" spans="1:63" s="223" customFormat="1" ht="84" customHeight="1">
      <c r="A197" s="306" t="s">
        <v>131</v>
      </c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6"/>
      <c r="AB197" s="306"/>
      <c r="AC197" s="306"/>
      <c r="AD197" s="306"/>
      <c r="AE197" s="306"/>
      <c r="AF197" s="306"/>
      <c r="AG197" s="306"/>
      <c r="AH197" s="306"/>
      <c r="AI197" s="306"/>
      <c r="AJ197" s="306"/>
      <c r="AK197" s="306"/>
      <c r="AL197" s="306"/>
      <c r="AM197" s="306"/>
      <c r="AN197" s="306"/>
      <c r="AO197" s="306"/>
      <c r="AP197" s="224"/>
      <c r="AQ197" s="307"/>
      <c r="AR197" s="307"/>
      <c r="AS197" s="307"/>
      <c r="AT197" s="307"/>
      <c r="AU197" s="307"/>
      <c r="AV197" s="307"/>
      <c r="AW197" s="307"/>
      <c r="AX197" s="307"/>
      <c r="AY197" s="307"/>
      <c r="AZ197" s="307"/>
      <c r="BA197" s="307"/>
      <c r="BB197" s="307"/>
      <c r="BC197" s="225"/>
      <c r="BD197" s="225"/>
      <c r="BE197" s="225"/>
      <c r="BF197" s="225" t="s">
        <v>132</v>
      </c>
      <c r="BG197" s="254">
        <f>BH197+BI197+BJ197+BK197</f>
        <v>0</v>
      </c>
      <c r="BH197" s="226">
        <v>0</v>
      </c>
      <c r="BI197" s="226">
        <v>0</v>
      </c>
      <c r="BJ197" s="226">
        <v>0</v>
      </c>
      <c r="BK197" s="226">
        <v>0</v>
      </c>
    </row>
    <row r="198" spans="1:63" s="223" customFormat="1" ht="78" customHeight="1">
      <c r="A198" s="306" t="s">
        <v>133</v>
      </c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224"/>
      <c r="AQ198" s="307"/>
      <c r="AR198" s="307"/>
      <c r="AS198" s="307"/>
      <c r="AT198" s="307"/>
      <c r="AU198" s="307"/>
      <c r="AV198" s="307"/>
      <c r="AW198" s="307"/>
      <c r="AX198" s="307"/>
      <c r="AY198" s="307"/>
      <c r="AZ198" s="307"/>
      <c r="BA198" s="307"/>
      <c r="BB198" s="307"/>
      <c r="BC198" s="225"/>
      <c r="BD198" s="225"/>
      <c r="BE198" s="225"/>
      <c r="BF198" s="225" t="s">
        <v>134</v>
      </c>
      <c r="BG198" s="254">
        <f>BH198+BI198+BJ198+BK198</f>
        <v>0</v>
      </c>
      <c r="BH198" s="226">
        <v>0</v>
      </c>
      <c r="BI198" s="226">
        <v>0</v>
      </c>
      <c r="BJ198" s="226">
        <v>0</v>
      </c>
      <c r="BK198" s="226">
        <v>0</v>
      </c>
    </row>
    <row r="199" spans="1:63" s="223" customFormat="1" ht="27.75" customHeight="1">
      <c r="A199" s="324" t="s">
        <v>378</v>
      </c>
      <c r="B199" s="324"/>
      <c r="C199" s="324"/>
      <c r="D199" s="324"/>
      <c r="E199" s="324"/>
      <c r="F199" s="324"/>
      <c r="G199" s="324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324"/>
      <c r="AF199" s="324"/>
      <c r="AG199" s="324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  <c r="AX199" s="324"/>
      <c r="AY199" s="324"/>
      <c r="AZ199" s="324"/>
      <c r="BA199" s="324"/>
      <c r="BB199" s="324"/>
      <c r="BC199" s="324"/>
      <c r="BD199" s="324"/>
      <c r="BE199" s="324"/>
      <c r="BF199" s="324"/>
      <c r="BG199" s="324"/>
      <c r="BH199" s="324"/>
      <c r="BI199" s="324"/>
      <c r="BJ199" s="324"/>
      <c r="BK199" s="324"/>
    </row>
    <row r="200" spans="1:63" s="235" customFormat="1" ht="66" customHeight="1">
      <c r="A200" s="312" t="s">
        <v>45</v>
      </c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12"/>
      <c r="Q200" s="312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312"/>
      <c r="AG200" s="312"/>
      <c r="AH200" s="312"/>
      <c r="AI200" s="312"/>
      <c r="AJ200" s="312"/>
      <c r="AK200" s="312"/>
      <c r="AL200" s="312"/>
      <c r="AM200" s="312"/>
      <c r="AN200" s="312"/>
      <c r="AO200" s="312"/>
      <c r="AP200" s="233"/>
      <c r="AQ200" s="313"/>
      <c r="AR200" s="313"/>
      <c r="AS200" s="313"/>
      <c r="AT200" s="313"/>
      <c r="AU200" s="313"/>
      <c r="AV200" s="313"/>
      <c r="AW200" s="313"/>
      <c r="AX200" s="313"/>
      <c r="AY200" s="313"/>
      <c r="AZ200" s="313"/>
      <c r="BA200" s="313"/>
      <c r="BB200" s="313"/>
      <c r="BC200" s="234"/>
      <c r="BD200" s="234"/>
      <c r="BE200" s="234"/>
      <c r="BF200" s="234"/>
      <c r="BG200" s="249">
        <f>BG201+BG206+BG222+BG226+BG236+BG247</f>
        <v>142000</v>
      </c>
      <c r="BH200" s="249">
        <f>BH201+BH206+BH222+BH226+BH236+BH247</f>
        <v>0</v>
      </c>
      <c r="BI200" s="249">
        <f>BI201+BI206+BI222+BI226+BI236+BI247</f>
        <v>142000</v>
      </c>
      <c r="BJ200" s="249">
        <f>BJ201+BJ206+BJ222+BJ226+BJ236+BJ247</f>
        <v>0</v>
      </c>
      <c r="BK200" s="249">
        <f>BK201+BK206+BK222+BK226+BK236+BK247</f>
        <v>0</v>
      </c>
    </row>
    <row r="201" spans="1:63" s="223" customFormat="1" ht="32.25" customHeight="1">
      <c r="A201" s="312" t="s">
        <v>46</v>
      </c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  <c r="P201" s="312"/>
      <c r="Q201" s="312"/>
      <c r="R201" s="312"/>
      <c r="S201" s="312"/>
      <c r="T201" s="312"/>
      <c r="U201" s="312"/>
      <c r="V201" s="312"/>
      <c r="W201" s="312"/>
      <c r="X201" s="312"/>
      <c r="Y201" s="312"/>
      <c r="Z201" s="312"/>
      <c r="AA201" s="312"/>
      <c r="AB201" s="312"/>
      <c r="AC201" s="312"/>
      <c r="AD201" s="312"/>
      <c r="AE201" s="312"/>
      <c r="AF201" s="312"/>
      <c r="AG201" s="312"/>
      <c r="AH201" s="312"/>
      <c r="AI201" s="312"/>
      <c r="AJ201" s="312"/>
      <c r="AK201" s="312"/>
      <c r="AL201" s="312"/>
      <c r="AM201" s="312"/>
      <c r="AN201" s="312"/>
      <c r="AO201" s="312"/>
      <c r="AP201" s="233">
        <v>210</v>
      </c>
      <c r="AQ201" s="307"/>
      <c r="AR201" s="307"/>
      <c r="AS201" s="307"/>
      <c r="AT201" s="307"/>
      <c r="AU201" s="307"/>
      <c r="AV201" s="307"/>
      <c r="AW201" s="307"/>
      <c r="AX201" s="307"/>
      <c r="AY201" s="307"/>
      <c r="AZ201" s="307"/>
      <c r="BA201" s="307"/>
      <c r="BB201" s="307"/>
      <c r="BC201" s="307"/>
      <c r="BD201" s="307"/>
      <c r="BE201" s="307"/>
      <c r="BF201" s="225"/>
      <c r="BG201" s="255">
        <f>BG203+BG204+BG205</f>
        <v>0</v>
      </c>
      <c r="BH201" s="255">
        <f>BH203+BH204+BH205</f>
        <v>0</v>
      </c>
      <c r="BI201" s="255">
        <f>BI203+BI204+BI205</f>
        <v>0</v>
      </c>
      <c r="BJ201" s="255">
        <f>BJ203+BJ204+BJ205</f>
        <v>0</v>
      </c>
      <c r="BK201" s="255">
        <f>BK203+BK204+BK205</f>
        <v>0</v>
      </c>
    </row>
    <row r="202" spans="1:63" s="223" customFormat="1" ht="14.25" customHeight="1">
      <c r="A202" s="314" t="s">
        <v>47</v>
      </c>
      <c r="B202" s="314"/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/>
      <c r="AO202" s="314"/>
      <c r="AP202" s="224"/>
      <c r="AQ202" s="307"/>
      <c r="AR202" s="307"/>
      <c r="AS202" s="307"/>
      <c r="AT202" s="307"/>
      <c r="AU202" s="307"/>
      <c r="AV202" s="307"/>
      <c r="AW202" s="307"/>
      <c r="AX202" s="307"/>
      <c r="AY202" s="307"/>
      <c r="AZ202" s="307"/>
      <c r="BA202" s="307"/>
      <c r="BB202" s="307"/>
      <c r="BC202" s="307"/>
      <c r="BD202" s="307"/>
      <c r="BE202" s="307"/>
      <c r="BF202" s="225"/>
      <c r="BG202" s="226"/>
      <c r="BH202" s="226"/>
      <c r="BI202" s="226"/>
      <c r="BJ202" s="226"/>
      <c r="BK202" s="228"/>
    </row>
    <row r="203" spans="1:63" s="223" customFormat="1" ht="18.75" customHeight="1">
      <c r="A203" s="306" t="s">
        <v>48</v>
      </c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224"/>
      <c r="AQ203" s="307" t="s">
        <v>49</v>
      </c>
      <c r="AR203" s="307"/>
      <c r="AS203" s="307"/>
      <c r="AT203" s="307"/>
      <c r="AU203" s="307"/>
      <c r="AV203" s="307"/>
      <c r="AW203" s="307"/>
      <c r="AX203" s="307"/>
      <c r="AY203" s="307"/>
      <c r="AZ203" s="307"/>
      <c r="BA203" s="307"/>
      <c r="BB203" s="307"/>
      <c r="BC203" s="225"/>
      <c r="BD203" s="225"/>
      <c r="BE203" s="225"/>
      <c r="BF203" s="225" t="s">
        <v>50</v>
      </c>
      <c r="BG203" s="255">
        <f>BH203+BI203+BJ203+BK203</f>
        <v>0</v>
      </c>
      <c r="BH203" s="226">
        <v>0</v>
      </c>
      <c r="BI203" s="226">
        <v>0</v>
      </c>
      <c r="BJ203" s="226">
        <v>0</v>
      </c>
      <c r="BK203" s="226">
        <v>0</v>
      </c>
    </row>
    <row r="204" spans="1:63" s="223" customFormat="1" ht="37.5" customHeight="1">
      <c r="A204" s="306" t="s">
        <v>136</v>
      </c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224"/>
      <c r="AQ204" s="307" t="s">
        <v>52</v>
      </c>
      <c r="AR204" s="307"/>
      <c r="AS204" s="307"/>
      <c r="AT204" s="307"/>
      <c r="AU204" s="307"/>
      <c r="AV204" s="307"/>
      <c r="AW204" s="307"/>
      <c r="AX204" s="307"/>
      <c r="AY204" s="307"/>
      <c r="AZ204" s="307"/>
      <c r="BA204" s="307"/>
      <c r="BB204" s="307"/>
      <c r="BC204" s="225"/>
      <c r="BD204" s="225"/>
      <c r="BE204" s="225"/>
      <c r="BF204" s="225" t="s">
        <v>53</v>
      </c>
      <c r="BG204" s="255">
        <f>BH204+BI204+BJ204+BK204</f>
        <v>0</v>
      </c>
      <c r="BH204" s="226">
        <v>0</v>
      </c>
      <c r="BI204" s="226">
        <v>0</v>
      </c>
      <c r="BJ204" s="226">
        <v>0</v>
      </c>
      <c r="BK204" s="226">
        <v>0</v>
      </c>
    </row>
    <row r="205" spans="1:63" s="223" customFormat="1" ht="25.5" customHeight="1">
      <c r="A205" s="306" t="s">
        <v>54</v>
      </c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224"/>
      <c r="AQ205" s="307" t="s">
        <v>55</v>
      </c>
      <c r="AR205" s="307"/>
      <c r="AS205" s="307"/>
      <c r="AT205" s="307"/>
      <c r="AU205" s="307"/>
      <c r="AV205" s="307"/>
      <c r="AW205" s="307"/>
      <c r="AX205" s="307"/>
      <c r="AY205" s="307"/>
      <c r="AZ205" s="307"/>
      <c r="BA205" s="307"/>
      <c r="BB205" s="307"/>
      <c r="BC205" s="225"/>
      <c r="BD205" s="225"/>
      <c r="BE205" s="225"/>
      <c r="BF205" s="225" t="s">
        <v>56</v>
      </c>
      <c r="BG205" s="255">
        <f>BH205+BI205+BJ205+BK205</f>
        <v>0</v>
      </c>
      <c r="BH205" s="226">
        <v>0</v>
      </c>
      <c r="BI205" s="226">
        <v>0</v>
      </c>
      <c r="BJ205" s="226">
        <v>0</v>
      </c>
      <c r="BK205" s="226">
        <v>0</v>
      </c>
    </row>
    <row r="206" spans="1:63" s="223" customFormat="1" ht="23.25" customHeight="1">
      <c r="A206" s="312" t="s">
        <v>57</v>
      </c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2"/>
      <c r="AG206" s="312"/>
      <c r="AH206" s="312"/>
      <c r="AI206" s="312"/>
      <c r="AJ206" s="312"/>
      <c r="AK206" s="312"/>
      <c r="AL206" s="312"/>
      <c r="AM206" s="312"/>
      <c r="AN206" s="312"/>
      <c r="AO206" s="312"/>
      <c r="AP206" s="233">
        <v>220</v>
      </c>
      <c r="AQ206" s="307"/>
      <c r="AR206" s="307"/>
      <c r="AS206" s="307"/>
      <c r="AT206" s="307"/>
      <c r="AU206" s="307"/>
      <c r="AV206" s="307"/>
      <c r="AW206" s="307"/>
      <c r="AX206" s="307"/>
      <c r="AY206" s="307"/>
      <c r="AZ206" s="307"/>
      <c r="BA206" s="307"/>
      <c r="BB206" s="307"/>
      <c r="BC206" s="307"/>
      <c r="BD206" s="307"/>
      <c r="BE206" s="307"/>
      <c r="BF206" s="225"/>
      <c r="BG206" s="255">
        <f>BG208+BG209+BG210+BG216+BG217+BG218+BG219+BG220+BG221</f>
        <v>120000</v>
      </c>
      <c r="BH206" s="255">
        <f>BH208+BH209+BH210+BH216+BH217+BH218+BH219+BH220+BH221</f>
        <v>0</v>
      </c>
      <c r="BI206" s="255">
        <f>BI208+BI209+BI210+BI216+BI217+BI218+BI219+BI220+BI221</f>
        <v>120000</v>
      </c>
      <c r="BJ206" s="255">
        <f>BJ208+BJ209+BJ210+BJ216+BJ217+BJ218+BJ219+BJ220+BJ221</f>
        <v>0</v>
      </c>
      <c r="BK206" s="255">
        <f>BK208+BK209+BK210+BK216+BK217+BK218+BK219+BK220+BK221</f>
        <v>0</v>
      </c>
    </row>
    <row r="207" spans="1:63" s="223" customFormat="1" ht="15" customHeight="1">
      <c r="A207" s="314" t="s">
        <v>9</v>
      </c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4"/>
      <c r="W207" s="314"/>
      <c r="X207" s="314"/>
      <c r="Y207" s="314"/>
      <c r="Z207" s="314"/>
      <c r="AA207" s="314"/>
      <c r="AB207" s="314"/>
      <c r="AC207" s="314"/>
      <c r="AD207" s="314"/>
      <c r="AE207" s="314"/>
      <c r="AF207" s="314"/>
      <c r="AG207" s="314"/>
      <c r="AH207" s="314"/>
      <c r="AI207" s="314"/>
      <c r="AJ207" s="314"/>
      <c r="AK207" s="314"/>
      <c r="AL207" s="314"/>
      <c r="AM207" s="314"/>
      <c r="AN207" s="314"/>
      <c r="AO207" s="314"/>
      <c r="AP207" s="224"/>
      <c r="AQ207" s="307"/>
      <c r="AR207" s="307"/>
      <c r="AS207" s="307"/>
      <c r="AT207" s="307"/>
      <c r="AU207" s="307"/>
      <c r="AV207" s="307"/>
      <c r="AW207" s="307"/>
      <c r="AX207" s="307"/>
      <c r="AY207" s="307"/>
      <c r="AZ207" s="307"/>
      <c r="BA207" s="307"/>
      <c r="BB207" s="307"/>
      <c r="BC207" s="307"/>
      <c r="BD207" s="307"/>
      <c r="BE207" s="307"/>
      <c r="BF207" s="225"/>
      <c r="BG207" s="226"/>
      <c r="BH207" s="226"/>
      <c r="BI207" s="226"/>
      <c r="BJ207" s="226"/>
      <c r="BK207" s="228"/>
    </row>
    <row r="208" spans="1:63" s="223" customFormat="1" ht="18.75" customHeight="1">
      <c r="A208" s="306" t="s">
        <v>58</v>
      </c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  <c r="AA208" s="306"/>
      <c r="AB208" s="306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224"/>
      <c r="AQ208" s="307" t="s">
        <v>59</v>
      </c>
      <c r="AR208" s="307"/>
      <c r="AS208" s="307"/>
      <c r="AT208" s="307"/>
      <c r="AU208" s="307"/>
      <c r="AV208" s="307"/>
      <c r="AW208" s="307"/>
      <c r="AX208" s="307"/>
      <c r="AY208" s="307"/>
      <c r="AZ208" s="307"/>
      <c r="BA208" s="307"/>
      <c r="BB208" s="307"/>
      <c r="BC208" s="225"/>
      <c r="BD208" s="225"/>
      <c r="BE208" s="225"/>
      <c r="BF208" s="225" t="s">
        <v>60</v>
      </c>
      <c r="BG208" s="255">
        <f aca="true" t="shared" si="18" ref="BG208:BG221">BH208+BI208+BJ208+BK208</f>
        <v>0</v>
      </c>
      <c r="BH208" s="226">
        <v>0</v>
      </c>
      <c r="BI208" s="226">
        <v>0</v>
      </c>
      <c r="BJ208" s="226">
        <v>0</v>
      </c>
      <c r="BK208" s="228">
        <v>0</v>
      </c>
    </row>
    <row r="209" spans="1:63" s="223" customFormat="1" ht="18.75" customHeight="1">
      <c r="A209" s="306" t="s">
        <v>61</v>
      </c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6"/>
      <c r="AM209" s="306"/>
      <c r="AN209" s="306"/>
      <c r="AO209" s="306"/>
      <c r="AP209" s="224"/>
      <c r="AQ209" s="307" t="s">
        <v>59</v>
      </c>
      <c r="AR209" s="307"/>
      <c r="AS209" s="307"/>
      <c r="AT209" s="307"/>
      <c r="AU209" s="307"/>
      <c r="AV209" s="307"/>
      <c r="AW209" s="307"/>
      <c r="AX209" s="307"/>
      <c r="AY209" s="307"/>
      <c r="AZ209" s="307"/>
      <c r="BA209" s="307"/>
      <c r="BB209" s="307"/>
      <c r="BC209" s="225"/>
      <c r="BD209" s="225"/>
      <c r="BE209" s="225"/>
      <c r="BF209" s="225" t="s">
        <v>62</v>
      </c>
      <c r="BG209" s="255">
        <f t="shared" si="18"/>
        <v>0</v>
      </c>
      <c r="BH209" s="226">
        <v>0</v>
      </c>
      <c r="BI209" s="226">
        <v>0</v>
      </c>
      <c r="BJ209" s="226">
        <v>0</v>
      </c>
      <c r="BK209" s="228">
        <v>0</v>
      </c>
    </row>
    <row r="210" spans="1:63" s="223" customFormat="1" ht="18.75" customHeight="1">
      <c r="A210" s="306" t="s">
        <v>63</v>
      </c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L210" s="306"/>
      <c r="AM210" s="306"/>
      <c r="AN210" s="306"/>
      <c r="AO210" s="306"/>
      <c r="AP210" s="224"/>
      <c r="AQ210" s="307" t="s">
        <v>59</v>
      </c>
      <c r="AR210" s="307"/>
      <c r="AS210" s="307"/>
      <c r="AT210" s="307"/>
      <c r="AU210" s="307"/>
      <c r="AV210" s="307"/>
      <c r="AW210" s="307"/>
      <c r="AX210" s="307"/>
      <c r="AY210" s="307"/>
      <c r="AZ210" s="307"/>
      <c r="BA210" s="307"/>
      <c r="BB210" s="307"/>
      <c r="BC210" s="225"/>
      <c r="BD210" s="225"/>
      <c r="BE210" s="225"/>
      <c r="BF210" s="225" t="s">
        <v>64</v>
      </c>
      <c r="BG210" s="255">
        <f t="shared" si="18"/>
        <v>0</v>
      </c>
      <c r="BH210" s="251">
        <f>BH211+BH212+BH213+BH214+BH215</f>
        <v>0</v>
      </c>
      <c r="BI210" s="251">
        <f>BI211+BI212+BI213+BI214+BI215</f>
        <v>0</v>
      </c>
      <c r="BJ210" s="251">
        <f>BJ211+BJ212+BJ213+BJ214+BJ215</f>
        <v>0</v>
      </c>
      <c r="BK210" s="251">
        <f>BK211+BK212+BK213+BK214+BK215</f>
        <v>0</v>
      </c>
    </row>
    <row r="211" spans="1:63" s="223" customFormat="1" ht="34.5" customHeight="1">
      <c r="A211" s="306" t="s">
        <v>65</v>
      </c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  <c r="AA211" s="306"/>
      <c r="AB211" s="306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224"/>
      <c r="AQ211" s="307" t="s">
        <v>59</v>
      </c>
      <c r="AR211" s="307"/>
      <c r="AS211" s="307"/>
      <c r="AT211" s="307"/>
      <c r="AU211" s="307"/>
      <c r="AV211" s="307"/>
      <c r="AW211" s="307"/>
      <c r="AX211" s="307"/>
      <c r="AY211" s="307"/>
      <c r="AZ211" s="307"/>
      <c r="BA211" s="307"/>
      <c r="BB211" s="307"/>
      <c r="BC211" s="225"/>
      <c r="BD211" s="225"/>
      <c r="BE211" s="225"/>
      <c r="BF211" s="225" t="s">
        <v>66</v>
      </c>
      <c r="BG211" s="255">
        <f t="shared" si="18"/>
        <v>0</v>
      </c>
      <c r="BH211" s="226">
        <v>0</v>
      </c>
      <c r="BI211" s="226">
        <v>0</v>
      </c>
      <c r="BJ211" s="226">
        <v>0</v>
      </c>
      <c r="BK211" s="228">
        <v>0</v>
      </c>
    </row>
    <row r="212" spans="1:63" s="223" customFormat="1" ht="22.5" customHeight="1">
      <c r="A212" s="306" t="s">
        <v>67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  <c r="AA212" s="306"/>
      <c r="AB212" s="306"/>
      <c r="AC212" s="306"/>
      <c r="AD212" s="306"/>
      <c r="AE212" s="306"/>
      <c r="AF212" s="306"/>
      <c r="AG212" s="306"/>
      <c r="AH212" s="306"/>
      <c r="AI212" s="306"/>
      <c r="AJ212" s="306"/>
      <c r="AK212" s="306"/>
      <c r="AL212" s="306"/>
      <c r="AM212" s="306"/>
      <c r="AN212" s="306"/>
      <c r="AO212" s="306"/>
      <c r="AP212" s="224"/>
      <c r="AQ212" s="307" t="s">
        <v>59</v>
      </c>
      <c r="AR212" s="307"/>
      <c r="AS212" s="307"/>
      <c r="AT212" s="307"/>
      <c r="AU212" s="307"/>
      <c r="AV212" s="307"/>
      <c r="AW212" s="307"/>
      <c r="AX212" s="307"/>
      <c r="AY212" s="307"/>
      <c r="AZ212" s="307"/>
      <c r="BA212" s="307"/>
      <c r="BB212" s="307"/>
      <c r="BC212" s="225"/>
      <c r="BD212" s="225"/>
      <c r="BE212" s="225"/>
      <c r="BF212" s="225" t="s">
        <v>68</v>
      </c>
      <c r="BG212" s="255">
        <f t="shared" si="18"/>
        <v>0</v>
      </c>
      <c r="BH212" s="226">
        <v>0</v>
      </c>
      <c r="BI212" s="226">
        <v>0</v>
      </c>
      <c r="BJ212" s="226">
        <v>0</v>
      </c>
      <c r="BK212" s="228">
        <v>0</v>
      </c>
    </row>
    <row r="213" spans="1:63" s="223" customFormat="1" ht="40.5" customHeight="1">
      <c r="A213" s="306" t="s">
        <v>69</v>
      </c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  <c r="AA213" s="306"/>
      <c r="AB213" s="306"/>
      <c r="AC213" s="306"/>
      <c r="AD213" s="306"/>
      <c r="AE213" s="306"/>
      <c r="AF213" s="306"/>
      <c r="AG213" s="306"/>
      <c r="AH213" s="306"/>
      <c r="AI213" s="306"/>
      <c r="AJ213" s="306"/>
      <c r="AK213" s="306"/>
      <c r="AL213" s="306"/>
      <c r="AM213" s="306"/>
      <c r="AN213" s="306"/>
      <c r="AO213" s="306"/>
      <c r="AP213" s="224"/>
      <c r="AQ213" s="307" t="s">
        <v>59</v>
      </c>
      <c r="AR213" s="307"/>
      <c r="AS213" s="307"/>
      <c r="AT213" s="307"/>
      <c r="AU213" s="307"/>
      <c r="AV213" s="307"/>
      <c r="AW213" s="307"/>
      <c r="AX213" s="307"/>
      <c r="AY213" s="307"/>
      <c r="AZ213" s="307"/>
      <c r="BA213" s="307"/>
      <c r="BB213" s="307"/>
      <c r="BC213" s="225"/>
      <c r="BD213" s="225"/>
      <c r="BE213" s="225"/>
      <c r="BF213" s="225" t="s">
        <v>70</v>
      </c>
      <c r="BG213" s="255">
        <f t="shared" si="18"/>
        <v>0</v>
      </c>
      <c r="BH213" s="226">
        <v>0</v>
      </c>
      <c r="BI213" s="226">
        <v>0</v>
      </c>
      <c r="BJ213" s="226">
        <v>0</v>
      </c>
      <c r="BK213" s="228">
        <v>0</v>
      </c>
    </row>
    <row r="214" spans="1:63" s="223" customFormat="1" ht="38.25" customHeight="1">
      <c r="A214" s="306" t="s">
        <v>71</v>
      </c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  <c r="AA214" s="306"/>
      <c r="AB214" s="306"/>
      <c r="AC214" s="306"/>
      <c r="AD214" s="306"/>
      <c r="AE214" s="306"/>
      <c r="AF214" s="306"/>
      <c r="AG214" s="306"/>
      <c r="AH214" s="306"/>
      <c r="AI214" s="306"/>
      <c r="AJ214" s="306"/>
      <c r="AK214" s="306"/>
      <c r="AL214" s="306"/>
      <c r="AM214" s="306"/>
      <c r="AN214" s="306"/>
      <c r="AO214" s="306"/>
      <c r="AP214" s="224"/>
      <c r="AQ214" s="307" t="s">
        <v>59</v>
      </c>
      <c r="AR214" s="307"/>
      <c r="AS214" s="307"/>
      <c r="AT214" s="307"/>
      <c r="AU214" s="307"/>
      <c r="AV214" s="307"/>
      <c r="AW214" s="307"/>
      <c r="AX214" s="307"/>
      <c r="AY214" s="307"/>
      <c r="AZ214" s="307"/>
      <c r="BA214" s="307"/>
      <c r="BB214" s="307"/>
      <c r="BC214" s="225"/>
      <c r="BD214" s="225"/>
      <c r="BE214" s="225"/>
      <c r="BF214" s="225" t="s">
        <v>72</v>
      </c>
      <c r="BG214" s="255">
        <f t="shared" si="18"/>
        <v>0</v>
      </c>
      <c r="BH214" s="226">
        <v>0</v>
      </c>
      <c r="BI214" s="226">
        <v>0</v>
      </c>
      <c r="BJ214" s="226">
        <v>0</v>
      </c>
      <c r="BK214" s="228">
        <v>0</v>
      </c>
    </row>
    <row r="215" spans="1:63" s="223" customFormat="1" ht="23.25" customHeight="1">
      <c r="A215" s="306" t="s">
        <v>73</v>
      </c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  <c r="AA215" s="306"/>
      <c r="AB215" s="306"/>
      <c r="AC215" s="306"/>
      <c r="AD215" s="306"/>
      <c r="AE215" s="306"/>
      <c r="AF215" s="306"/>
      <c r="AG215" s="306"/>
      <c r="AH215" s="306"/>
      <c r="AI215" s="306"/>
      <c r="AJ215" s="306"/>
      <c r="AK215" s="306"/>
      <c r="AL215" s="306"/>
      <c r="AM215" s="306"/>
      <c r="AN215" s="306"/>
      <c r="AO215" s="306"/>
      <c r="AP215" s="224"/>
      <c r="AQ215" s="307" t="s">
        <v>59</v>
      </c>
      <c r="AR215" s="307"/>
      <c r="AS215" s="307"/>
      <c r="AT215" s="307"/>
      <c r="AU215" s="307"/>
      <c r="AV215" s="307"/>
      <c r="AW215" s="307"/>
      <c r="AX215" s="307"/>
      <c r="AY215" s="307"/>
      <c r="AZ215" s="307"/>
      <c r="BA215" s="307"/>
      <c r="BB215" s="307"/>
      <c r="BC215" s="225"/>
      <c r="BD215" s="225"/>
      <c r="BE215" s="225"/>
      <c r="BF215" s="225" t="s">
        <v>74</v>
      </c>
      <c r="BG215" s="255">
        <f t="shared" si="18"/>
        <v>0</v>
      </c>
      <c r="BH215" s="226">
        <v>0</v>
      </c>
      <c r="BI215" s="226">
        <v>0</v>
      </c>
      <c r="BJ215" s="226">
        <v>0</v>
      </c>
      <c r="BK215" s="228">
        <v>0</v>
      </c>
    </row>
    <row r="216" spans="1:63" s="223" customFormat="1" ht="67.5" customHeight="1">
      <c r="A216" s="306" t="s">
        <v>75</v>
      </c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  <c r="AA216" s="306"/>
      <c r="AB216" s="306"/>
      <c r="AC216" s="306"/>
      <c r="AD216" s="306"/>
      <c r="AE216" s="306"/>
      <c r="AF216" s="306"/>
      <c r="AG216" s="306"/>
      <c r="AH216" s="306"/>
      <c r="AI216" s="306"/>
      <c r="AJ216" s="306"/>
      <c r="AK216" s="306"/>
      <c r="AL216" s="306"/>
      <c r="AM216" s="306"/>
      <c r="AN216" s="306"/>
      <c r="AO216" s="306"/>
      <c r="AP216" s="224"/>
      <c r="AQ216" s="307" t="s">
        <v>59</v>
      </c>
      <c r="AR216" s="307"/>
      <c r="AS216" s="307"/>
      <c r="AT216" s="307"/>
      <c r="AU216" s="307"/>
      <c r="AV216" s="307"/>
      <c r="AW216" s="307"/>
      <c r="AX216" s="307"/>
      <c r="AY216" s="307"/>
      <c r="AZ216" s="307"/>
      <c r="BA216" s="307"/>
      <c r="BB216" s="307"/>
      <c r="BC216" s="225"/>
      <c r="BD216" s="225"/>
      <c r="BE216" s="225"/>
      <c r="BF216" s="225" t="s">
        <v>76</v>
      </c>
      <c r="BG216" s="255">
        <f t="shared" si="18"/>
        <v>0</v>
      </c>
      <c r="BH216" s="226">
        <v>0</v>
      </c>
      <c r="BI216" s="226">
        <v>0</v>
      </c>
      <c r="BJ216" s="226">
        <v>0</v>
      </c>
      <c r="BK216" s="228">
        <v>0</v>
      </c>
    </row>
    <row r="217" spans="1:63" s="223" customFormat="1" ht="38.25" customHeight="1">
      <c r="A217" s="306" t="s">
        <v>77</v>
      </c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  <c r="AA217" s="306"/>
      <c r="AB217" s="306"/>
      <c r="AC217" s="306"/>
      <c r="AD217" s="306"/>
      <c r="AE217" s="306"/>
      <c r="AF217" s="306"/>
      <c r="AG217" s="306"/>
      <c r="AH217" s="306"/>
      <c r="AI217" s="306"/>
      <c r="AJ217" s="306"/>
      <c r="AK217" s="306"/>
      <c r="AL217" s="306"/>
      <c r="AM217" s="306"/>
      <c r="AN217" s="306"/>
      <c r="AO217" s="306"/>
      <c r="AP217" s="224"/>
      <c r="AQ217" s="307" t="s">
        <v>59</v>
      </c>
      <c r="AR217" s="307"/>
      <c r="AS217" s="307"/>
      <c r="AT217" s="307"/>
      <c r="AU217" s="307"/>
      <c r="AV217" s="307"/>
      <c r="AW217" s="307"/>
      <c r="AX217" s="307"/>
      <c r="AY217" s="307"/>
      <c r="AZ217" s="307"/>
      <c r="BA217" s="307"/>
      <c r="BB217" s="307"/>
      <c r="BC217" s="225"/>
      <c r="BD217" s="225"/>
      <c r="BE217" s="225"/>
      <c r="BF217" s="225" t="s">
        <v>78</v>
      </c>
      <c r="BG217" s="255">
        <f t="shared" si="18"/>
        <v>8000</v>
      </c>
      <c r="BH217" s="226">
        <v>0</v>
      </c>
      <c r="BI217" s="226">
        <v>8000</v>
      </c>
      <c r="BJ217" s="226">
        <v>0</v>
      </c>
      <c r="BK217" s="228">
        <v>0</v>
      </c>
    </row>
    <row r="218" spans="1:63" s="223" customFormat="1" ht="24.75" customHeight="1">
      <c r="A218" s="306" t="s">
        <v>79</v>
      </c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  <c r="AA218" s="306"/>
      <c r="AB218" s="306"/>
      <c r="AC218" s="306"/>
      <c r="AD218" s="306"/>
      <c r="AE218" s="306"/>
      <c r="AF218" s="306"/>
      <c r="AG218" s="306"/>
      <c r="AH218" s="306"/>
      <c r="AI218" s="306"/>
      <c r="AJ218" s="306"/>
      <c r="AK218" s="306"/>
      <c r="AL218" s="306"/>
      <c r="AM218" s="306"/>
      <c r="AN218" s="306"/>
      <c r="AO218" s="306"/>
      <c r="AP218" s="224"/>
      <c r="AQ218" s="307" t="s">
        <v>59</v>
      </c>
      <c r="AR218" s="307"/>
      <c r="AS218" s="307"/>
      <c r="AT218" s="307"/>
      <c r="AU218" s="307"/>
      <c r="AV218" s="307"/>
      <c r="AW218" s="307"/>
      <c r="AX218" s="307"/>
      <c r="AY218" s="307"/>
      <c r="AZ218" s="307"/>
      <c r="BA218" s="307"/>
      <c r="BB218" s="307"/>
      <c r="BC218" s="225"/>
      <c r="BD218" s="225"/>
      <c r="BE218" s="225"/>
      <c r="BF218" s="225" t="s">
        <v>80</v>
      </c>
      <c r="BG218" s="255">
        <f t="shared" si="18"/>
        <v>112000</v>
      </c>
      <c r="BH218" s="226">
        <v>0</v>
      </c>
      <c r="BI218" s="226">
        <v>112000</v>
      </c>
      <c r="BJ218" s="226">
        <v>0</v>
      </c>
      <c r="BK218" s="228">
        <v>0</v>
      </c>
    </row>
    <row r="219" spans="1:63" s="223" customFormat="1" ht="24.75" customHeight="1">
      <c r="A219" s="306" t="s">
        <v>81</v>
      </c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6"/>
      <c r="AD219" s="306"/>
      <c r="AE219" s="306"/>
      <c r="AF219" s="306"/>
      <c r="AG219" s="306"/>
      <c r="AH219" s="306"/>
      <c r="AI219" s="306"/>
      <c r="AJ219" s="306"/>
      <c r="AK219" s="306"/>
      <c r="AL219" s="306"/>
      <c r="AM219" s="306"/>
      <c r="AN219" s="306"/>
      <c r="AO219" s="306"/>
      <c r="AP219" s="224"/>
      <c r="AQ219" s="307" t="s">
        <v>59</v>
      </c>
      <c r="AR219" s="307"/>
      <c r="AS219" s="307"/>
      <c r="AT219" s="307"/>
      <c r="AU219" s="307"/>
      <c r="AV219" s="307"/>
      <c r="AW219" s="307"/>
      <c r="AX219" s="307"/>
      <c r="AY219" s="307"/>
      <c r="AZ219" s="307"/>
      <c r="BA219" s="307"/>
      <c r="BB219" s="307"/>
      <c r="BC219" s="225"/>
      <c r="BD219" s="225"/>
      <c r="BE219" s="225"/>
      <c r="BF219" s="225" t="s">
        <v>82</v>
      </c>
      <c r="BG219" s="255">
        <f t="shared" si="18"/>
        <v>0</v>
      </c>
      <c r="BH219" s="226">
        <v>0</v>
      </c>
      <c r="BI219" s="226">
        <v>0</v>
      </c>
      <c r="BJ219" s="226">
        <v>0</v>
      </c>
      <c r="BK219" s="228">
        <v>0</v>
      </c>
    </row>
    <row r="220" spans="1:63" s="223" customFormat="1" ht="36" customHeight="1">
      <c r="A220" s="306" t="s">
        <v>83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224"/>
      <c r="AQ220" s="307" t="s">
        <v>59</v>
      </c>
      <c r="AR220" s="307"/>
      <c r="AS220" s="307"/>
      <c r="AT220" s="307"/>
      <c r="AU220" s="307"/>
      <c r="AV220" s="307"/>
      <c r="AW220" s="307"/>
      <c r="AX220" s="307"/>
      <c r="AY220" s="307"/>
      <c r="AZ220" s="307"/>
      <c r="BA220" s="307"/>
      <c r="BB220" s="307"/>
      <c r="BC220" s="225"/>
      <c r="BD220" s="225"/>
      <c r="BE220" s="225"/>
      <c r="BF220" s="225" t="s">
        <v>84</v>
      </c>
      <c r="BG220" s="255">
        <f t="shared" si="18"/>
        <v>0</v>
      </c>
      <c r="BH220" s="226">
        <v>0</v>
      </c>
      <c r="BI220" s="226">
        <v>0</v>
      </c>
      <c r="BJ220" s="226">
        <v>0</v>
      </c>
      <c r="BK220" s="228">
        <v>0</v>
      </c>
    </row>
    <row r="221" spans="1:63" s="223" customFormat="1" ht="67.5" customHeight="1">
      <c r="A221" s="306" t="s">
        <v>85</v>
      </c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224"/>
      <c r="AQ221" s="307" t="s">
        <v>59</v>
      </c>
      <c r="AR221" s="307"/>
      <c r="AS221" s="307"/>
      <c r="AT221" s="307"/>
      <c r="AU221" s="307"/>
      <c r="AV221" s="307"/>
      <c r="AW221" s="307"/>
      <c r="AX221" s="307"/>
      <c r="AY221" s="307"/>
      <c r="AZ221" s="307"/>
      <c r="BA221" s="307"/>
      <c r="BB221" s="307"/>
      <c r="BC221" s="225"/>
      <c r="BD221" s="225"/>
      <c r="BE221" s="225"/>
      <c r="BF221" s="225" t="s">
        <v>86</v>
      </c>
      <c r="BG221" s="255">
        <f t="shared" si="18"/>
        <v>0</v>
      </c>
      <c r="BH221" s="226">
        <v>0</v>
      </c>
      <c r="BI221" s="226">
        <v>0</v>
      </c>
      <c r="BJ221" s="226">
        <v>0</v>
      </c>
      <c r="BK221" s="252">
        <v>0</v>
      </c>
    </row>
    <row r="222" spans="1:63" s="223" customFormat="1" ht="22.5" customHeight="1">
      <c r="A222" s="312" t="s">
        <v>87</v>
      </c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  <c r="P222" s="312"/>
      <c r="Q222" s="312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  <c r="AE222" s="312"/>
      <c r="AF222" s="312"/>
      <c r="AG222" s="312"/>
      <c r="AH222" s="312"/>
      <c r="AI222" s="312"/>
      <c r="AJ222" s="312"/>
      <c r="AK222" s="312"/>
      <c r="AL222" s="312"/>
      <c r="AM222" s="312"/>
      <c r="AN222" s="312"/>
      <c r="AO222" s="312"/>
      <c r="AP222" s="233">
        <v>260</v>
      </c>
      <c r="AQ222" s="307"/>
      <c r="AR222" s="307"/>
      <c r="AS222" s="307"/>
      <c r="AT222" s="307"/>
      <c r="AU222" s="307"/>
      <c r="AV222" s="307"/>
      <c r="AW222" s="307"/>
      <c r="AX222" s="307"/>
      <c r="AY222" s="307"/>
      <c r="AZ222" s="307"/>
      <c r="BA222" s="307"/>
      <c r="BB222" s="307"/>
      <c r="BC222" s="307"/>
      <c r="BD222" s="307"/>
      <c r="BE222" s="307"/>
      <c r="BF222" s="225"/>
      <c r="BG222" s="255">
        <f>BG223+BG224+BG225</f>
        <v>0</v>
      </c>
      <c r="BH222" s="255">
        <f>BH223+BH224+BH225</f>
        <v>0</v>
      </c>
      <c r="BI222" s="255">
        <f>BI223+BI224+BI225</f>
        <v>0</v>
      </c>
      <c r="BJ222" s="255">
        <f>BJ223+BJ224+BJ225</f>
        <v>0</v>
      </c>
      <c r="BK222" s="255">
        <f>BK223+BK224+BK225</f>
        <v>0</v>
      </c>
    </row>
    <row r="223" spans="1:63" s="223" customFormat="1" ht="31.5" customHeight="1">
      <c r="A223" s="314" t="s">
        <v>88</v>
      </c>
      <c r="B223" s="314"/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4"/>
      <c r="AD223" s="314"/>
      <c r="AE223" s="314"/>
      <c r="AF223" s="314"/>
      <c r="AG223" s="314"/>
      <c r="AH223" s="314"/>
      <c r="AI223" s="314"/>
      <c r="AJ223" s="314"/>
      <c r="AK223" s="314"/>
      <c r="AL223" s="314"/>
      <c r="AM223" s="314"/>
      <c r="AN223" s="314"/>
      <c r="AO223" s="314"/>
      <c r="AP223" s="224"/>
      <c r="AQ223" s="307"/>
      <c r="AR223" s="307"/>
      <c r="AS223" s="307"/>
      <c r="AT223" s="307"/>
      <c r="AU223" s="307"/>
      <c r="AV223" s="307"/>
      <c r="AW223" s="307"/>
      <c r="AX223" s="307"/>
      <c r="AY223" s="307"/>
      <c r="AZ223" s="307"/>
      <c r="BA223" s="307"/>
      <c r="BB223" s="307"/>
      <c r="BC223" s="307"/>
      <c r="BD223" s="307"/>
      <c r="BE223" s="307"/>
      <c r="BF223" s="225" t="s">
        <v>89</v>
      </c>
      <c r="BG223" s="255">
        <f>BH223+BI223+BJ223+BK223</f>
        <v>0</v>
      </c>
      <c r="BH223" s="226">
        <v>0</v>
      </c>
      <c r="BI223" s="226">
        <v>0</v>
      </c>
      <c r="BJ223" s="226">
        <v>0</v>
      </c>
      <c r="BK223" s="252">
        <v>0</v>
      </c>
    </row>
    <row r="224" spans="1:63" s="223" customFormat="1" ht="48" customHeight="1">
      <c r="A224" s="306" t="s">
        <v>90</v>
      </c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  <c r="AA224" s="306"/>
      <c r="AB224" s="306"/>
      <c r="AC224" s="306"/>
      <c r="AD224" s="306"/>
      <c r="AE224" s="306"/>
      <c r="AF224" s="306"/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224"/>
      <c r="AQ224" s="307"/>
      <c r="AR224" s="307"/>
      <c r="AS224" s="307"/>
      <c r="AT224" s="307"/>
      <c r="AU224" s="307"/>
      <c r="AV224" s="307"/>
      <c r="AW224" s="307"/>
      <c r="AX224" s="307"/>
      <c r="AY224" s="307"/>
      <c r="AZ224" s="307"/>
      <c r="BA224" s="307"/>
      <c r="BB224" s="307"/>
      <c r="BC224" s="225"/>
      <c r="BD224" s="225"/>
      <c r="BE224" s="225"/>
      <c r="BF224" s="225" t="s">
        <v>91</v>
      </c>
      <c r="BG224" s="255">
        <f>BH224+BI224+BJ224+BK224</f>
        <v>0</v>
      </c>
      <c r="BH224" s="226">
        <v>0</v>
      </c>
      <c r="BI224" s="226">
        <v>0</v>
      </c>
      <c r="BJ224" s="226">
        <v>0</v>
      </c>
      <c r="BK224" s="252">
        <v>0</v>
      </c>
    </row>
    <row r="225" spans="1:63" s="223" customFormat="1" ht="35.25" customHeight="1">
      <c r="A225" s="306" t="s">
        <v>92</v>
      </c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  <c r="AA225" s="306"/>
      <c r="AB225" s="306"/>
      <c r="AC225" s="306"/>
      <c r="AD225" s="306"/>
      <c r="AE225" s="306"/>
      <c r="AF225" s="306"/>
      <c r="AG225" s="306"/>
      <c r="AH225" s="306"/>
      <c r="AI225" s="306"/>
      <c r="AJ225" s="306"/>
      <c r="AK225" s="306"/>
      <c r="AL225" s="306"/>
      <c r="AM225" s="306"/>
      <c r="AN225" s="306"/>
      <c r="AO225" s="306"/>
      <c r="AP225" s="224"/>
      <c r="AQ225" s="307"/>
      <c r="AR225" s="307"/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  <c r="BC225" s="225"/>
      <c r="BD225" s="225"/>
      <c r="BE225" s="225"/>
      <c r="BF225" s="225" t="s">
        <v>93</v>
      </c>
      <c r="BG225" s="255">
        <f>BH225+BI225+BJ225+BK225</f>
        <v>0</v>
      </c>
      <c r="BH225" s="226">
        <v>0</v>
      </c>
      <c r="BI225" s="226">
        <v>0</v>
      </c>
      <c r="BJ225" s="226">
        <v>0</v>
      </c>
      <c r="BK225" s="252">
        <v>0</v>
      </c>
    </row>
    <row r="226" spans="1:63" s="223" customFormat="1" ht="25.5" customHeight="1">
      <c r="A226" s="312" t="s">
        <v>94</v>
      </c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  <c r="AG226" s="312"/>
      <c r="AH226" s="312"/>
      <c r="AI226" s="312"/>
      <c r="AJ226" s="312"/>
      <c r="AK226" s="312"/>
      <c r="AL226" s="312"/>
      <c r="AM226" s="312"/>
      <c r="AN226" s="312"/>
      <c r="AO226" s="312"/>
      <c r="AP226" s="233">
        <v>290</v>
      </c>
      <c r="AQ226" s="307"/>
      <c r="AR226" s="307"/>
      <c r="AS226" s="307"/>
      <c r="AT226" s="307"/>
      <c r="AU226" s="307"/>
      <c r="AV226" s="307"/>
      <c r="AW226" s="307"/>
      <c r="AX226" s="307"/>
      <c r="AY226" s="307"/>
      <c r="AZ226" s="307"/>
      <c r="BA226" s="307"/>
      <c r="BB226" s="307"/>
      <c r="BC226" s="307"/>
      <c r="BD226" s="307"/>
      <c r="BE226" s="307"/>
      <c r="BF226" s="225"/>
      <c r="BG226" s="255">
        <f>BG228+BG229+BG230+BG231+BG232+BG233+BG234+BG235</f>
        <v>0</v>
      </c>
      <c r="BH226" s="255">
        <f>BH228+BH229+BH230+BH231+BH232+BH233+BH234+BH235</f>
        <v>0</v>
      </c>
      <c r="BI226" s="255">
        <f>BI228+BI229+BI230+BI231+BI232+BI233+BI234+BI235</f>
        <v>0</v>
      </c>
      <c r="BJ226" s="255">
        <f>BJ228+BJ229+BJ230+BJ231+BJ232+BJ233+BJ234+BJ235</f>
        <v>0</v>
      </c>
      <c r="BK226" s="255">
        <f>BK228+BK229+BK230+BK231+BK232+BK233+BK234+BK235</f>
        <v>0</v>
      </c>
    </row>
    <row r="227" spans="1:63" s="223" customFormat="1" ht="18.75" customHeight="1">
      <c r="A227" s="306" t="s">
        <v>9</v>
      </c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  <c r="AA227" s="306"/>
      <c r="AB227" s="306"/>
      <c r="AC227" s="306"/>
      <c r="AD227" s="306"/>
      <c r="AE227" s="306"/>
      <c r="AF227" s="306"/>
      <c r="AG227" s="306"/>
      <c r="AH227" s="306"/>
      <c r="AI227" s="306"/>
      <c r="AJ227" s="306"/>
      <c r="AK227" s="306"/>
      <c r="AL227" s="306"/>
      <c r="AM227" s="306"/>
      <c r="AN227" s="306"/>
      <c r="AO227" s="306"/>
      <c r="AP227" s="224"/>
      <c r="AQ227" s="307"/>
      <c r="AR227" s="307"/>
      <c r="AS227" s="307"/>
      <c r="AT227" s="307"/>
      <c r="AU227" s="307"/>
      <c r="AV227" s="307"/>
      <c r="AW227" s="307"/>
      <c r="AX227" s="307"/>
      <c r="AY227" s="307"/>
      <c r="AZ227" s="307"/>
      <c r="BA227" s="307"/>
      <c r="BB227" s="307"/>
      <c r="BC227" s="307"/>
      <c r="BD227" s="307"/>
      <c r="BE227" s="307"/>
      <c r="BF227" s="225"/>
      <c r="BG227" s="255"/>
      <c r="BH227" s="226"/>
      <c r="BI227" s="226"/>
      <c r="BJ227" s="226"/>
      <c r="BK227" s="246"/>
    </row>
    <row r="228" spans="1:63" s="223" customFormat="1" ht="36.75" customHeight="1">
      <c r="A228" s="306" t="s">
        <v>95</v>
      </c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  <c r="AA228" s="306"/>
      <c r="AB228" s="306"/>
      <c r="AC228" s="306"/>
      <c r="AD228" s="306"/>
      <c r="AE228" s="306"/>
      <c r="AF228" s="306"/>
      <c r="AG228" s="306"/>
      <c r="AH228" s="306"/>
      <c r="AI228" s="306"/>
      <c r="AJ228" s="306"/>
      <c r="AK228" s="306"/>
      <c r="AL228" s="306"/>
      <c r="AM228" s="306"/>
      <c r="AN228" s="306"/>
      <c r="AO228" s="306"/>
      <c r="AP228" s="233"/>
      <c r="AQ228" s="313" t="s">
        <v>96</v>
      </c>
      <c r="AR228" s="313"/>
      <c r="AS228" s="313"/>
      <c r="AT228" s="313"/>
      <c r="AU228" s="313"/>
      <c r="AV228" s="313"/>
      <c r="AW228" s="313"/>
      <c r="AX228" s="313"/>
      <c r="AY228" s="313"/>
      <c r="AZ228" s="313"/>
      <c r="BA228" s="313"/>
      <c r="BB228" s="313"/>
      <c r="BC228" s="313"/>
      <c r="BD228" s="313"/>
      <c r="BE228" s="313"/>
      <c r="BF228" s="225" t="s">
        <v>97</v>
      </c>
      <c r="BG228" s="255">
        <f aca="true" t="shared" si="19" ref="BG228:BG235">BH228+BI228+BJ228+BK228</f>
        <v>0</v>
      </c>
      <c r="BH228" s="226">
        <v>0</v>
      </c>
      <c r="BI228" s="226">
        <v>0</v>
      </c>
      <c r="BJ228" s="253">
        <v>0</v>
      </c>
      <c r="BK228" s="253">
        <v>0</v>
      </c>
    </row>
    <row r="229" spans="1:63" s="223" customFormat="1" ht="23.25" customHeight="1">
      <c r="A229" s="306" t="s">
        <v>98</v>
      </c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  <c r="AA229" s="306"/>
      <c r="AB229" s="306"/>
      <c r="AC229" s="306"/>
      <c r="AD229" s="306"/>
      <c r="AE229" s="306"/>
      <c r="AF229" s="306"/>
      <c r="AG229" s="306"/>
      <c r="AH229" s="306"/>
      <c r="AI229" s="306"/>
      <c r="AJ229" s="306"/>
      <c r="AK229" s="306"/>
      <c r="AL229" s="306"/>
      <c r="AM229" s="306"/>
      <c r="AN229" s="306"/>
      <c r="AO229" s="306"/>
      <c r="AP229" s="233"/>
      <c r="AQ229" s="313" t="s">
        <v>96</v>
      </c>
      <c r="AR229" s="313"/>
      <c r="AS229" s="313"/>
      <c r="AT229" s="313"/>
      <c r="AU229" s="313"/>
      <c r="AV229" s="313"/>
      <c r="AW229" s="313"/>
      <c r="AX229" s="313"/>
      <c r="AY229" s="313"/>
      <c r="AZ229" s="313"/>
      <c r="BA229" s="313"/>
      <c r="BB229" s="313"/>
      <c r="BC229" s="313"/>
      <c r="BD229" s="313"/>
      <c r="BE229" s="313"/>
      <c r="BF229" s="225" t="s">
        <v>97</v>
      </c>
      <c r="BG229" s="255">
        <f t="shared" si="19"/>
        <v>0</v>
      </c>
      <c r="BH229" s="226">
        <v>0</v>
      </c>
      <c r="BI229" s="226">
        <v>0</v>
      </c>
      <c r="BJ229" s="253">
        <v>0</v>
      </c>
      <c r="BK229" s="253">
        <v>0</v>
      </c>
    </row>
    <row r="230" spans="1:63" s="223" customFormat="1" ht="51.75" customHeight="1">
      <c r="A230" s="306" t="s">
        <v>99</v>
      </c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  <c r="AA230" s="306"/>
      <c r="AB230" s="306"/>
      <c r="AC230" s="306"/>
      <c r="AD230" s="306"/>
      <c r="AE230" s="306"/>
      <c r="AF230" s="306"/>
      <c r="AG230" s="306"/>
      <c r="AH230" s="306"/>
      <c r="AI230" s="306"/>
      <c r="AJ230" s="306"/>
      <c r="AK230" s="306"/>
      <c r="AL230" s="306"/>
      <c r="AM230" s="306"/>
      <c r="AN230" s="306"/>
      <c r="AO230" s="306"/>
      <c r="AP230" s="233"/>
      <c r="AQ230" s="313" t="s">
        <v>100</v>
      </c>
      <c r="AR230" s="313"/>
      <c r="AS230" s="313"/>
      <c r="AT230" s="313"/>
      <c r="AU230" s="313"/>
      <c r="AV230" s="313"/>
      <c r="AW230" s="313"/>
      <c r="AX230" s="313"/>
      <c r="AY230" s="313"/>
      <c r="AZ230" s="313"/>
      <c r="BA230" s="313"/>
      <c r="BB230" s="313"/>
      <c r="BC230" s="313"/>
      <c r="BD230" s="313"/>
      <c r="BE230" s="313"/>
      <c r="BF230" s="225" t="s">
        <v>97</v>
      </c>
      <c r="BG230" s="255">
        <f t="shared" si="19"/>
        <v>0</v>
      </c>
      <c r="BH230" s="226">
        <v>0</v>
      </c>
      <c r="BI230" s="226">
        <v>0</v>
      </c>
      <c r="BJ230" s="253">
        <v>0</v>
      </c>
      <c r="BK230" s="253">
        <v>0</v>
      </c>
    </row>
    <row r="231" spans="1:63" s="223" customFormat="1" ht="51.75" customHeight="1">
      <c r="A231" s="306" t="s">
        <v>101</v>
      </c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  <c r="AA231" s="306"/>
      <c r="AB231" s="306"/>
      <c r="AC231" s="306"/>
      <c r="AD231" s="306"/>
      <c r="AE231" s="306"/>
      <c r="AF231" s="306"/>
      <c r="AG231" s="306"/>
      <c r="AH231" s="306"/>
      <c r="AI231" s="306"/>
      <c r="AJ231" s="306"/>
      <c r="AK231" s="306"/>
      <c r="AL231" s="306"/>
      <c r="AM231" s="306"/>
      <c r="AN231" s="306"/>
      <c r="AO231" s="306"/>
      <c r="AP231" s="233"/>
      <c r="AQ231" s="313" t="s">
        <v>100</v>
      </c>
      <c r="AR231" s="313"/>
      <c r="AS231" s="313"/>
      <c r="AT231" s="313"/>
      <c r="AU231" s="313"/>
      <c r="AV231" s="313"/>
      <c r="AW231" s="313"/>
      <c r="AX231" s="313"/>
      <c r="AY231" s="234"/>
      <c r="AZ231" s="234"/>
      <c r="BA231" s="234"/>
      <c r="BB231" s="234"/>
      <c r="BC231" s="234"/>
      <c r="BD231" s="234"/>
      <c r="BE231" s="234"/>
      <c r="BF231" s="225" t="s">
        <v>97</v>
      </c>
      <c r="BG231" s="255">
        <f t="shared" si="19"/>
        <v>0</v>
      </c>
      <c r="BH231" s="226">
        <v>0</v>
      </c>
      <c r="BI231" s="226">
        <v>0</v>
      </c>
      <c r="BJ231" s="253">
        <v>0</v>
      </c>
      <c r="BK231" s="253">
        <v>0</v>
      </c>
    </row>
    <row r="232" spans="1:63" s="223" customFormat="1" ht="69" customHeight="1">
      <c r="A232" s="306" t="s">
        <v>102</v>
      </c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  <c r="AA232" s="306"/>
      <c r="AB232" s="306"/>
      <c r="AC232" s="306"/>
      <c r="AD232" s="306"/>
      <c r="AE232" s="306"/>
      <c r="AF232" s="306"/>
      <c r="AG232" s="306"/>
      <c r="AH232" s="306"/>
      <c r="AI232" s="306"/>
      <c r="AJ232" s="306"/>
      <c r="AK232" s="306"/>
      <c r="AL232" s="306"/>
      <c r="AM232" s="306"/>
      <c r="AN232" s="306"/>
      <c r="AO232" s="306"/>
      <c r="AP232" s="233"/>
      <c r="AQ232" s="313" t="s">
        <v>103</v>
      </c>
      <c r="AR232" s="313"/>
      <c r="AS232" s="313"/>
      <c r="AT232" s="313"/>
      <c r="AU232" s="313"/>
      <c r="AV232" s="313"/>
      <c r="AW232" s="313"/>
      <c r="AX232" s="313"/>
      <c r="AY232" s="313"/>
      <c r="AZ232" s="313"/>
      <c r="BA232" s="313"/>
      <c r="BB232" s="313"/>
      <c r="BC232" s="313"/>
      <c r="BD232" s="313"/>
      <c r="BE232" s="313"/>
      <c r="BF232" s="225" t="s">
        <v>97</v>
      </c>
      <c r="BG232" s="255">
        <f t="shared" si="19"/>
        <v>0</v>
      </c>
      <c r="BH232" s="226">
        <v>0</v>
      </c>
      <c r="BI232" s="226">
        <v>0</v>
      </c>
      <c r="BJ232" s="253">
        <v>0</v>
      </c>
      <c r="BK232" s="253">
        <v>0</v>
      </c>
    </row>
    <row r="233" spans="1:63" s="223" customFormat="1" ht="54.75" customHeight="1">
      <c r="A233" s="306" t="s">
        <v>104</v>
      </c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  <c r="AA233" s="306"/>
      <c r="AB233" s="306"/>
      <c r="AC233" s="306"/>
      <c r="AD233" s="306"/>
      <c r="AE233" s="306"/>
      <c r="AF233" s="306"/>
      <c r="AG233" s="306"/>
      <c r="AH233" s="306"/>
      <c r="AI233" s="306"/>
      <c r="AJ233" s="306"/>
      <c r="AK233" s="306"/>
      <c r="AL233" s="306"/>
      <c r="AM233" s="306"/>
      <c r="AN233" s="306"/>
      <c r="AO233" s="306"/>
      <c r="AP233" s="224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7"/>
      <c r="BF233" s="225" t="s">
        <v>105</v>
      </c>
      <c r="BG233" s="255">
        <f t="shared" si="19"/>
        <v>0</v>
      </c>
      <c r="BH233" s="226">
        <v>0</v>
      </c>
      <c r="BI233" s="226">
        <v>0</v>
      </c>
      <c r="BJ233" s="253">
        <v>0</v>
      </c>
      <c r="BK233" s="253">
        <v>0</v>
      </c>
    </row>
    <row r="234" spans="1:63" s="223" customFormat="1" ht="65.25" customHeight="1">
      <c r="A234" s="306" t="s">
        <v>106</v>
      </c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  <c r="AA234" s="306"/>
      <c r="AB234" s="306"/>
      <c r="AC234" s="306"/>
      <c r="AD234" s="306"/>
      <c r="AE234" s="306"/>
      <c r="AF234" s="306"/>
      <c r="AG234" s="306"/>
      <c r="AH234" s="306"/>
      <c r="AI234" s="306"/>
      <c r="AJ234" s="306"/>
      <c r="AK234" s="306"/>
      <c r="AL234" s="306"/>
      <c r="AM234" s="306"/>
      <c r="AN234" s="306"/>
      <c r="AO234" s="306"/>
      <c r="AP234" s="224"/>
      <c r="AQ234" s="307"/>
      <c r="AR234" s="307"/>
      <c r="AS234" s="307"/>
      <c r="AT234" s="307"/>
      <c r="AU234" s="307"/>
      <c r="AV234" s="307"/>
      <c r="AW234" s="307"/>
      <c r="AX234" s="307"/>
      <c r="AY234" s="307"/>
      <c r="AZ234" s="307"/>
      <c r="BA234" s="307"/>
      <c r="BB234" s="307"/>
      <c r="BC234" s="307"/>
      <c r="BD234" s="307"/>
      <c r="BE234" s="307"/>
      <c r="BF234" s="225" t="s">
        <v>107</v>
      </c>
      <c r="BG234" s="255">
        <f t="shared" si="19"/>
        <v>0</v>
      </c>
      <c r="BH234" s="226">
        <v>0</v>
      </c>
      <c r="BI234" s="226">
        <v>0</v>
      </c>
      <c r="BJ234" s="253">
        <v>0</v>
      </c>
      <c r="BK234" s="253">
        <v>0</v>
      </c>
    </row>
    <row r="235" spans="1:63" s="223" customFormat="1" ht="33.75" customHeight="1">
      <c r="A235" s="306" t="s">
        <v>108</v>
      </c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  <c r="AA235" s="306"/>
      <c r="AB235" s="306"/>
      <c r="AC235" s="306"/>
      <c r="AD235" s="306"/>
      <c r="AE235" s="306"/>
      <c r="AF235" s="306"/>
      <c r="AG235" s="306"/>
      <c r="AH235" s="306"/>
      <c r="AI235" s="306"/>
      <c r="AJ235" s="306"/>
      <c r="AK235" s="306"/>
      <c r="AL235" s="306"/>
      <c r="AM235" s="306"/>
      <c r="AN235" s="306"/>
      <c r="AO235" s="306"/>
      <c r="AP235" s="224"/>
      <c r="AQ235" s="307"/>
      <c r="AR235" s="307"/>
      <c r="AS235" s="307"/>
      <c r="AT235" s="307"/>
      <c r="AU235" s="307"/>
      <c r="AV235" s="307"/>
      <c r="AW235" s="307"/>
      <c r="AX235" s="307"/>
      <c r="AY235" s="307"/>
      <c r="AZ235" s="307"/>
      <c r="BA235" s="307"/>
      <c r="BB235" s="307"/>
      <c r="BC235" s="307"/>
      <c r="BD235" s="307"/>
      <c r="BE235" s="307"/>
      <c r="BF235" s="225" t="s">
        <v>109</v>
      </c>
      <c r="BG235" s="255">
        <f t="shared" si="19"/>
        <v>0</v>
      </c>
      <c r="BH235" s="226">
        <v>0</v>
      </c>
      <c r="BI235" s="226">
        <v>0</v>
      </c>
      <c r="BJ235" s="253">
        <v>0</v>
      </c>
      <c r="BK235" s="253">
        <v>0</v>
      </c>
    </row>
    <row r="236" spans="1:63" s="223" customFormat="1" ht="42.75" customHeight="1">
      <c r="A236" s="312" t="s">
        <v>110</v>
      </c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312"/>
      <c r="P236" s="312"/>
      <c r="Q236" s="312"/>
      <c r="R236" s="312"/>
      <c r="S236" s="312"/>
      <c r="T236" s="312"/>
      <c r="U236" s="312"/>
      <c r="V236" s="312"/>
      <c r="W236" s="312"/>
      <c r="X236" s="312"/>
      <c r="Y236" s="312"/>
      <c r="Z236" s="312"/>
      <c r="AA236" s="312"/>
      <c r="AB236" s="312"/>
      <c r="AC236" s="312"/>
      <c r="AD236" s="312"/>
      <c r="AE236" s="312"/>
      <c r="AF236" s="312"/>
      <c r="AG236" s="312"/>
      <c r="AH236" s="312"/>
      <c r="AI236" s="312"/>
      <c r="AJ236" s="312"/>
      <c r="AK236" s="312"/>
      <c r="AL236" s="312"/>
      <c r="AM236" s="312"/>
      <c r="AN236" s="312"/>
      <c r="AO236" s="312"/>
      <c r="AP236" s="233">
        <v>300</v>
      </c>
      <c r="AQ236" s="313" t="s">
        <v>21</v>
      </c>
      <c r="AR236" s="313"/>
      <c r="AS236" s="313"/>
      <c r="AT236" s="313"/>
      <c r="AU236" s="313"/>
      <c r="AV236" s="313"/>
      <c r="AW236" s="313"/>
      <c r="AX236" s="313"/>
      <c r="AY236" s="313"/>
      <c r="AZ236" s="313"/>
      <c r="BA236" s="313"/>
      <c r="BB236" s="313"/>
      <c r="BC236" s="234"/>
      <c r="BD236" s="234"/>
      <c r="BE236" s="234"/>
      <c r="BF236" s="234" t="s">
        <v>21</v>
      </c>
      <c r="BG236" s="255">
        <f>BG239</f>
        <v>22000</v>
      </c>
      <c r="BH236" s="255">
        <f>BH238+BH239</f>
        <v>0</v>
      </c>
      <c r="BI236" s="255">
        <f>BI238+BI239</f>
        <v>22000</v>
      </c>
      <c r="BJ236" s="255">
        <f>BJ238+BJ239</f>
        <v>0</v>
      </c>
      <c r="BK236" s="255">
        <f>BK238+BK239</f>
        <v>0</v>
      </c>
    </row>
    <row r="237" spans="1:63" s="223" customFormat="1" ht="18.75" customHeight="1">
      <c r="A237" s="306" t="s">
        <v>111</v>
      </c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  <c r="AA237" s="306"/>
      <c r="AB237" s="306"/>
      <c r="AC237" s="306"/>
      <c r="AD237" s="306"/>
      <c r="AE237" s="306"/>
      <c r="AF237" s="306"/>
      <c r="AG237" s="306"/>
      <c r="AH237" s="306"/>
      <c r="AI237" s="306"/>
      <c r="AJ237" s="306"/>
      <c r="AK237" s="306"/>
      <c r="AL237" s="306"/>
      <c r="AM237" s="306"/>
      <c r="AN237" s="306"/>
      <c r="AO237" s="306"/>
      <c r="AP237" s="224"/>
      <c r="AQ237" s="307"/>
      <c r="AR237" s="307"/>
      <c r="AS237" s="307"/>
      <c r="AT237" s="307"/>
      <c r="AU237" s="307"/>
      <c r="AV237" s="307"/>
      <c r="AW237" s="307"/>
      <c r="AX237" s="307"/>
      <c r="AY237" s="307"/>
      <c r="AZ237" s="307"/>
      <c r="BA237" s="307"/>
      <c r="BB237" s="307"/>
      <c r="BC237" s="225"/>
      <c r="BD237" s="225"/>
      <c r="BE237" s="225"/>
      <c r="BF237" s="225"/>
      <c r="BG237" s="255"/>
      <c r="BH237" s="226"/>
      <c r="BI237" s="226"/>
      <c r="BJ237" s="226"/>
      <c r="BK237" s="228"/>
    </row>
    <row r="238" spans="1:63" s="223" customFormat="1" ht="33" customHeight="1">
      <c r="A238" s="306" t="s">
        <v>112</v>
      </c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  <c r="AA238" s="306"/>
      <c r="AB238" s="306"/>
      <c r="AC238" s="306"/>
      <c r="AD238" s="306"/>
      <c r="AE238" s="306"/>
      <c r="AF238" s="306"/>
      <c r="AG238" s="306"/>
      <c r="AH238" s="306"/>
      <c r="AI238" s="306"/>
      <c r="AJ238" s="306"/>
      <c r="AK238" s="306"/>
      <c r="AL238" s="306"/>
      <c r="AM238" s="306"/>
      <c r="AN238" s="306"/>
      <c r="AO238" s="306"/>
      <c r="AP238" s="224"/>
      <c r="AQ238" s="307" t="s">
        <v>59</v>
      </c>
      <c r="AR238" s="307"/>
      <c r="AS238" s="307"/>
      <c r="AT238" s="307"/>
      <c r="AU238" s="307"/>
      <c r="AV238" s="307"/>
      <c r="AW238" s="307"/>
      <c r="AX238" s="307"/>
      <c r="AY238" s="307"/>
      <c r="AZ238" s="307"/>
      <c r="BA238" s="307"/>
      <c r="BB238" s="307"/>
      <c r="BC238" s="225"/>
      <c r="BD238" s="225"/>
      <c r="BE238" s="225"/>
      <c r="BF238" s="225" t="s">
        <v>113</v>
      </c>
      <c r="BG238" s="255">
        <f aca="true" t="shared" si="20" ref="BG238:BG246">BH238+BI238+BJ238+BK238</f>
        <v>0</v>
      </c>
      <c r="BH238" s="226">
        <v>0</v>
      </c>
      <c r="BI238" s="226">
        <v>0</v>
      </c>
      <c r="BJ238" s="226">
        <v>0</v>
      </c>
      <c r="BK238" s="226">
        <v>0</v>
      </c>
    </row>
    <row r="239" spans="1:63" s="223" customFormat="1" ht="32.25" customHeight="1">
      <c r="A239" s="306" t="s">
        <v>114</v>
      </c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  <c r="AA239" s="306"/>
      <c r="AB239" s="306"/>
      <c r="AC239" s="306"/>
      <c r="AD239" s="306"/>
      <c r="AE239" s="306"/>
      <c r="AF239" s="306"/>
      <c r="AG239" s="306"/>
      <c r="AH239" s="306"/>
      <c r="AI239" s="306"/>
      <c r="AJ239" s="306"/>
      <c r="AK239" s="306"/>
      <c r="AL239" s="306"/>
      <c r="AM239" s="306"/>
      <c r="AN239" s="306"/>
      <c r="AO239" s="306"/>
      <c r="AP239" s="224"/>
      <c r="AQ239" s="307" t="s">
        <v>59</v>
      </c>
      <c r="AR239" s="307"/>
      <c r="AS239" s="307"/>
      <c r="AT239" s="307"/>
      <c r="AU239" s="307"/>
      <c r="AV239" s="307"/>
      <c r="AW239" s="307"/>
      <c r="AX239" s="307"/>
      <c r="AY239" s="307"/>
      <c r="AZ239" s="307"/>
      <c r="BA239" s="307"/>
      <c r="BB239" s="307"/>
      <c r="BC239" s="225"/>
      <c r="BD239" s="225"/>
      <c r="BE239" s="225"/>
      <c r="BF239" s="225" t="s">
        <v>115</v>
      </c>
      <c r="BG239" s="255">
        <f t="shared" si="20"/>
        <v>22000</v>
      </c>
      <c r="BH239" s="255">
        <f>BH240+BH241+BH242+BH243+BH244+BH245+BH246</f>
        <v>0</v>
      </c>
      <c r="BI239" s="255">
        <f>BI240+BI241+BI242+BI243+BI244+BI245+BI246</f>
        <v>22000</v>
      </c>
      <c r="BJ239" s="255">
        <f>BJ240+BJ241+BJ242+BJ243+BJ244+BJ245+BJ246</f>
        <v>0</v>
      </c>
      <c r="BK239" s="255">
        <f>BK240+BK241+BK242+BK243+BK244+BK245+BK246</f>
        <v>0</v>
      </c>
    </row>
    <row r="240" spans="1:63" s="223" customFormat="1" ht="49.5" customHeight="1">
      <c r="A240" s="306" t="s">
        <v>116</v>
      </c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  <c r="AA240" s="306"/>
      <c r="AB240" s="306"/>
      <c r="AC240" s="306"/>
      <c r="AD240" s="306"/>
      <c r="AE240" s="306"/>
      <c r="AF240" s="306"/>
      <c r="AG240" s="306"/>
      <c r="AH240" s="306"/>
      <c r="AI240" s="306"/>
      <c r="AJ240" s="306"/>
      <c r="AK240" s="306"/>
      <c r="AL240" s="306"/>
      <c r="AM240" s="306"/>
      <c r="AN240" s="306"/>
      <c r="AO240" s="306"/>
      <c r="AP240" s="224"/>
      <c r="AQ240" s="307" t="s">
        <v>59</v>
      </c>
      <c r="AR240" s="307"/>
      <c r="AS240" s="307"/>
      <c r="AT240" s="307"/>
      <c r="AU240" s="307"/>
      <c r="AV240" s="307"/>
      <c r="AW240" s="307"/>
      <c r="AX240" s="307"/>
      <c r="AY240" s="307"/>
      <c r="AZ240" s="307"/>
      <c r="BA240" s="307"/>
      <c r="BB240" s="307"/>
      <c r="BC240" s="225"/>
      <c r="BD240" s="225"/>
      <c r="BE240" s="225"/>
      <c r="BF240" s="225" t="s">
        <v>117</v>
      </c>
      <c r="BG240" s="255">
        <f t="shared" si="20"/>
        <v>594</v>
      </c>
      <c r="BH240" s="226">
        <v>0</v>
      </c>
      <c r="BI240" s="226">
        <v>594</v>
      </c>
      <c r="BJ240" s="226">
        <v>0</v>
      </c>
      <c r="BK240" s="226">
        <v>0</v>
      </c>
    </row>
    <row r="241" spans="1:63" s="223" customFormat="1" ht="55.5" customHeight="1">
      <c r="A241" s="306" t="s">
        <v>118</v>
      </c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  <c r="AA241" s="306"/>
      <c r="AB241" s="306"/>
      <c r="AC241" s="306"/>
      <c r="AD241" s="306"/>
      <c r="AE241" s="306"/>
      <c r="AF241" s="306"/>
      <c r="AG241" s="306"/>
      <c r="AH241" s="306"/>
      <c r="AI241" s="306"/>
      <c r="AJ241" s="306"/>
      <c r="AK241" s="306"/>
      <c r="AL241" s="306"/>
      <c r="AM241" s="306"/>
      <c r="AN241" s="306"/>
      <c r="AO241" s="306"/>
      <c r="AP241" s="224"/>
      <c r="AQ241" s="307" t="s">
        <v>59</v>
      </c>
      <c r="AR241" s="307"/>
      <c r="AS241" s="307"/>
      <c r="AT241" s="307"/>
      <c r="AU241" s="307"/>
      <c r="AV241" s="307"/>
      <c r="AW241" s="307"/>
      <c r="AX241" s="307"/>
      <c r="AY241" s="307"/>
      <c r="AZ241" s="307"/>
      <c r="BA241" s="307"/>
      <c r="BB241" s="307"/>
      <c r="BC241" s="225"/>
      <c r="BD241" s="225"/>
      <c r="BE241" s="225"/>
      <c r="BF241" s="225" t="s">
        <v>119</v>
      </c>
      <c r="BG241" s="255">
        <f t="shared" si="20"/>
        <v>0</v>
      </c>
      <c r="BH241" s="226">
        <v>0</v>
      </c>
      <c r="BI241" s="226">
        <v>0</v>
      </c>
      <c r="BJ241" s="226">
        <v>0</v>
      </c>
      <c r="BK241" s="226">
        <v>0</v>
      </c>
    </row>
    <row r="242" spans="1:63" s="223" customFormat="1" ht="34.5" customHeight="1">
      <c r="A242" s="306" t="s">
        <v>120</v>
      </c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306"/>
      <c r="AN242" s="306"/>
      <c r="AO242" s="306"/>
      <c r="AP242" s="224"/>
      <c r="AQ242" s="307" t="s">
        <v>59</v>
      </c>
      <c r="AR242" s="307"/>
      <c r="AS242" s="307"/>
      <c r="AT242" s="307"/>
      <c r="AU242" s="307"/>
      <c r="AV242" s="307"/>
      <c r="AW242" s="307"/>
      <c r="AX242" s="307"/>
      <c r="AY242" s="307"/>
      <c r="AZ242" s="307"/>
      <c r="BA242" s="307"/>
      <c r="BB242" s="307"/>
      <c r="BC242" s="225"/>
      <c r="BD242" s="225"/>
      <c r="BE242" s="225"/>
      <c r="BF242" s="225" t="s">
        <v>121</v>
      </c>
      <c r="BG242" s="255">
        <f t="shared" si="20"/>
        <v>0</v>
      </c>
      <c r="BH242" s="226">
        <v>0</v>
      </c>
      <c r="BI242" s="226">
        <v>0</v>
      </c>
      <c r="BJ242" s="226">
        <v>0</v>
      </c>
      <c r="BK242" s="226">
        <v>0</v>
      </c>
    </row>
    <row r="243" spans="1:63" s="223" customFormat="1" ht="35.25" customHeight="1">
      <c r="A243" s="306" t="s">
        <v>122</v>
      </c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  <c r="AA243" s="306"/>
      <c r="AB243" s="306"/>
      <c r="AC243" s="306"/>
      <c r="AD243" s="306"/>
      <c r="AE243" s="306"/>
      <c r="AF243" s="306"/>
      <c r="AG243" s="306"/>
      <c r="AH243" s="306"/>
      <c r="AI243" s="306"/>
      <c r="AJ243" s="306"/>
      <c r="AK243" s="306"/>
      <c r="AL243" s="306"/>
      <c r="AM243" s="306"/>
      <c r="AN243" s="306"/>
      <c r="AO243" s="306"/>
      <c r="AP243" s="224"/>
      <c r="AQ243" s="307"/>
      <c r="AR243" s="307"/>
      <c r="AS243" s="307"/>
      <c r="AT243" s="307"/>
      <c r="AU243" s="307"/>
      <c r="AV243" s="307"/>
      <c r="AW243" s="307"/>
      <c r="AX243" s="307"/>
      <c r="AY243" s="307"/>
      <c r="AZ243" s="307"/>
      <c r="BA243" s="307"/>
      <c r="BB243" s="307"/>
      <c r="BC243" s="225"/>
      <c r="BD243" s="225"/>
      <c r="BE243" s="225"/>
      <c r="BF243" s="225" t="s">
        <v>123</v>
      </c>
      <c r="BG243" s="255">
        <f t="shared" si="20"/>
        <v>0</v>
      </c>
      <c r="BH243" s="226">
        <v>0</v>
      </c>
      <c r="BI243" s="226">
        <v>0</v>
      </c>
      <c r="BJ243" s="226">
        <v>0</v>
      </c>
      <c r="BK243" s="226">
        <v>0</v>
      </c>
    </row>
    <row r="244" spans="1:63" s="223" customFormat="1" ht="35.25" customHeight="1">
      <c r="A244" s="306" t="s">
        <v>124</v>
      </c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  <c r="AA244" s="306"/>
      <c r="AB244" s="306"/>
      <c r="AC244" s="306"/>
      <c r="AD244" s="306"/>
      <c r="AE244" s="306"/>
      <c r="AF244" s="306"/>
      <c r="AG244" s="306"/>
      <c r="AH244" s="306"/>
      <c r="AI244" s="306"/>
      <c r="AJ244" s="306"/>
      <c r="AK244" s="306"/>
      <c r="AL244" s="306"/>
      <c r="AM244" s="306"/>
      <c r="AN244" s="306"/>
      <c r="AO244" s="306"/>
      <c r="AP244" s="224"/>
      <c r="AQ244" s="307"/>
      <c r="AR244" s="307"/>
      <c r="AS244" s="307"/>
      <c r="AT244" s="307"/>
      <c r="AU244" s="307"/>
      <c r="AV244" s="307"/>
      <c r="AW244" s="307"/>
      <c r="AX244" s="307"/>
      <c r="AY244" s="307"/>
      <c r="AZ244" s="307"/>
      <c r="BA244" s="307"/>
      <c r="BB244" s="307"/>
      <c r="BC244" s="225"/>
      <c r="BD244" s="225"/>
      <c r="BE244" s="225"/>
      <c r="BF244" s="225" t="s">
        <v>125</v>
      </c>
      <c r="BG244" s="255">
        <f t="shared" si="20"/>
        <v>0</v>
      </c>
      <c r="BH244" s="226">
        <v>0</v>
      </c>
      <c r="BI244" s="226">
        <v>0</v>
      </c>
      <c r="BJ244" s="226">
        <v>0</v>
      </c>
      <c r="BK244" s="226">
        <v>0</v>
      </c>
    </row>
    <row r="245" spans="1:63" s="223" customFormat="1" ht="34.5" customHeight="1">
      <c r="A245" s="306" t="s">
        <v>126</v>
      </c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  <c r="AA245" s="306"/>
      <c r="AB245" s="306"/>
      <c r="AC245" s="306"/>
      <c r="AD245" s="306"/>
      <c r="AE245" s="306"/>
      <c r="AF245" s="306"/>
      <c r="AG245" s="306"/>
      <c r="AH245" s="306"/>
      <c r="AI245" s="306"/>
      <c r="AJ245" s="306"/>
      <c r="AK245" s="306"/>
      <c r="AL245" s="306"/>
      <c r="AM245" s="306"/>
      <c r="AN245" s="306"/>
      <c r="AO245" s="306"/>
      <c r="AP245" s="224"/>
      <c r="AQ245" s="307"/>
      <c r="AR245" s="307"/>
      <c r="AS245" s="307"/>
      <c r="AT245" s="307"/>
      <c r="AU245" s="307"/>
      <c r="AV245" s="307"/>
      <c r="AW245" s="307"/>
      <c r="AX245" s="307"/>
      <c r="AY245" s="307"/>
      <c r="AZ245" s="307"/>
      <c r="BA245" s="307"/>
      <c r="BB245" s="307"/>
      <c r="BC245" s="225"/>
      <c r="BD245" s="225"/>
      <c r="BE245" s="225"/>
      <c r="BF245" s="225" t="s">
        <v>127</v>
      </c>
      <c r="BG245" s="255">
        <f t="shared" si="20"/>
        <v>21406</v>
      </c>
      <c r="BH245" s="226">
        <v>0</v>
      </c>
      <c r="BI245" s="226">
        <v>21406</v>
      </c>
      <c r="BJ245" s="226">
        <v>0</v>
      </c>
      <c r="BK245" s="226">
        <v>0</v>
      </c>
    </row>
    <row r="246" spans="1:63" s="223" customFormat="1" ht="50.25" customHeight="1">
      <c r="A246" s="306" t="s">
        <v>377</v>
      </c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  <c r="AA246" s="306"/>
      <c r="AB246" s="306"/>
      <c r="AC246" s="306"/>
      <c r="AD246" s="306"/>
      <c r="AE246" s="306"/>
      <c r="AF246" s="306"/>
      <c r="AG246" s="306"/>
      <c r="AH246" s="306"/>
      <c r="AI246" s="306"/>
      <c r="AJ246" s="306"/>
      <c r="AK246" s="306"/>
      <c r="AL246" s="306"/>
      <c r="AM246" s="306"/>
      <c r="AN246" s="306"/>
      <c r="AO246" s="306"/>
      <c r="AP246" s="224"/>
      <c r="AQ246" s="307"/>
      <c r="AR246" s="307"/>
      <c r="AS246" s="307"/>
      <c r="AT246" s="307"/>
      <c r="AU246" s="307"/>
      <c r="AV246" s="307"/>
      <c r="AW246" s="307"/>
      <c r="AX246" s="307"/>
      <c r="AY246" s="307"/>
      <c r="AZ246" s="307"/>
      <c r="BA246" s="307"/>
      <c r="BB246" s="307"/>
      <c r="BC246" s="225"/>
      <c r="BD246" s="225"/>
      <c r="BE246" s="225"/>
      <c r="BF246" s="225" t="s">
        <v>129</v>
      </c>
      <c r="BG246" s="255">
        <f t="shared" si="20"/>
        <v>0</v>
      </c>
      <c r="BH246" s="226">
        <v>0</v>
      </c>
      <c r="BI246" s="226">
        <v>0</v>
      </c>
      <c r="BJ246" s="226">
        <v>0</v>
      </c>
      <c r="BK246" s="226">
        <v>0</v>
      </c>
    </row>
    <row r="247" spans="1:63" s="223" customFormat="1" ht="39" customHeight="1">
      <c r="A247" s="312" t="s">
        <v>130</v>
      </c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312"/>
      <c r="P247" s="312"/>
      <c r="Q247" s="312"/>
      <c r="R247" s="312"/>
      <c r="S247" s="312"/>
      <c r="T247" s="312"/>
      <c r="U247" s="312"/>
      <c r="V247" s="312"/>
      <c r="W247" s="312"/>
      <c r="X247" s="312"/>
      <c r="Y247" s="312"/>
      <c r="Z247" s="312"/>
      <c r="AA247" s="312"/>
      <c r="AB247" s="312"/>
      <c r="AC247" s="312"/>
      <c r="AD247" s="312"/>
      <c r="AE247" s="312"/>
      <c r="AF247" s="312"/>
      <c r="AG247" s="312"/>
      <c r="AH247" s="312"/>
      <c r="AI247" s="312"/>
      <c r="AJ247" s="312"/>
      <c r="AK247" s="312"/>
      <c r="AL247" s="312"/>
      <c r="AM247" s="312"/>
      <c r="AN247" s="312"/>
      <c r="AO247" s="312"/>
      <c r="AP247" s="233">
        <v>350</v>
      </c>
      <c r="AQ247" s="307"/>
      <c r="AR247" s="307"/>
      <c r="AS247" s="307"/>
      <c r="AT247" s="307"/>
      <c r="AU247" s="307"/>
      <c r="AV247" s="307"/>
      <c r="AW247" s="307"/>
      <c r="AX247" s="307"/>
      <c r="AY247" s="307"/>
      <c r="AZ247" s="307"/>
      <c r="BA247" s="307"/>
      <c r="BB247" s="307"/>
      <c r="BC247" s="225"/>
      <c r="BD247" s="225"/>
      <c r="BE247" s="225"/>
      <c r="BF247" s="225"/>
      <c r="BG247" s="255">
        <f>BG249+BG250</f>
        <v>0</v>
      </c>
      <c r="BH247" s="255">
        <f>BH249+BH250</f>
        <v>0</v>
      </c>
      <c r="BI247" s="255">
        <f>BI249+BI250</f>
        <v>0</v>
      </c>
      <c r="BJ247" s="255">
        <f>BJ249+BJ250</f>
        <v>0</v>
      </c>
      <c r="BK247" s="255">
        <f>BK249+BK250</f>
        <v>0</v>
      </c>
    </row>
    <row r="248" spans="1:63" s="223" customFormat="1" ht="18.75" customHeight="1">
      <c r="A248" s="306" t="s">
        <v>9</v>
      </c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  <c r="AA248" s="306"/>
      <c r="AB248" s="306"/>
      <c r="AC248" s="306"/>
      <c r="AD248" s="306"/>
      <c r="AE248" s="306"/>
      <c r="AF248" s="306"/>
      <c r="AG248" s="306"/>
      <c r="AH248" s="306"/>
      <c r="AI248" s="306"/>
      <c r="AJ248" s="306"/>
      <c r="AK248" s="306"/>
      <c r="AL248" s="306"/>
      <c r="AM248" s="306"/>
      <c r="AN248" s="306"/>
      <c r="AO248" s="306"/>
      <c r="AP248" s="224"/>
      <c r="AQ248" s="307"/>
      <c r="AR248" s="307"/>
      <c r="AS248" s="307"/>
      <c r="AT248" s="307"/>
      <c r="AU248" s="307"/>
      <c r="AV248" s="307"/>
      <c r="AW248" s="307"/>
      <c r="AX248" s="307"/>
      <c r="AY248" s="307"/>
      <c r="AZ248" s="307"/>
      <c r="BA248" s="307"/>
      <c r="BB248" s="307"/>
      <c r="BC248" s="225"/>
      <c r="BD248" s="225"/>
      <c r="BE248" s="225"/>
      <c r="BF248" s="225"/>
      <c r="BG248" s="255"/>
      <c r="BH248" s="226"/>
      <c r="BI248" s="226"/>
      <c r="BJ248" s="226"/>
      <c r="BK248" s="226"/>
    </row>
    <row r="249" spans="1:63" s="223" customFormat="1" ht="84" customHeight="1">
      <c r="A249" s="306" t="s">
        <v>131</v>
      </c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  <c r="AA249" s="306"/>
      <c r="AB249" s="306"/>
      <c r="AC249" s="306"/>
      <c r="AD249" s="306"/>
      <c r="AE249" s="306"/>
      <c r="AF249" s="306"/>
      <c r="AG249" s="306"/>
      <c r="AH249" s="306"/>
      <c r="AI249" s="306"/>
      <c r="AJ249" s="306"/>
      <c r="AK249" s="306"/>
      <c r="AL249" s="306"/>
      <c r="AM249" s="306"/>
      <c r="AN249" s="306"/>
      <c r="AO249" s="306"/>
      <c r="AP249" s="224"/>
      <c r="AQ249" s="307"/>
      <c r="AR249" s="307"/>
      <c r="AS249" s="307"/>
      <c r="AT249" s="307"/>
      <c r="AU249" s="307"/>
      <c r="AV249" s="307"/>
      <c r="AW249" s="307"/>
      <c r="AX249" s="307"/>
      <c r="AY249" s="307"/>
      <c r="AZ249" s="307"/>
      <c r="BA249" s="307"/>
      <c r="BB249" s="307"/>
      <c r="BC249" s="225"/>
      <c r="BD249" s="225"/>
      <c r="BE249" s="225"/>
      <c r="BF249" s="225" t="s">
        <v>132</v>
      </c>
      <c r="BG249" s="255">
        <f>BH249+BI249+BJ249+BK249</f>
        <v>0</v>
      </c>
      <c r="BH249" s="226">
        <v>0</v>
      </c>
      <c r="BI249" s="226">
        <v>0</v>
      </c>
      <c r="BJ249" s="226">
        <v>0</v>
      </c>
      <c r="BK249" s="226">
        <v>0</v>
      </c>
    </row>
    <row r="250" spans="1:63" s="223" customFormat="1" ht="84" customHeight="1">
      <c r="A250" s="306" t="s">
        <v>133</v>
      </c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  <c r="AA250" s="306"/>
      <c r="AB250" s="306"/>
      <c r="AC250" s="306"/>
      <c r="AD250" s="306"/>
      <c r="AE250" s="306"/>
      <c r="AF250" s="306"/>
      <c r="AG250" s="306"/>
      <c r="AH250" s="306"/>
      <c r="AI250" s="306"/>
      <c r="AJ250" s="306"/>
      <c r="AK250" s="306"/>
      <c r="AL250" s="306"/>
      <c r="AM250" s="306"/>
      <c r="AN250" s="306"/>
      <c r="AO250" s="306"/>
      <c r="AP250" s="224"/>
      <c r="AQ250" s="307"/>
      <c r="AR250" s="307"/>
      <c r="AS250" s="307"/>
      <c r="AT250" s="307"/>
      <c r="AU250" s="307"/>
      <c r="AV250" s="307"/>
      <c r="AW250" s="307"/>
      <c r="AX250" s="307"/>
      <c r="AY250" s="307"/>
      <c r="AZ250" s="307"/>
      <c r="BA250" s="307"/>
      <c r="BB250" s="307"/>
      <c r="BC250" s="225"/>
      <c r="BD250" s="225"/>
      <c r="BE250" s="225"/>
      <c r="BF250" s="225" t="s">
        <v>134</v>
      </c>
      <c r="BG250" s="255">
        <f>BH250+BI250+BJ250+BK250</f>
        <v>0</v>
      </c>
      <c r="BH250" s="226">
        <v>0</v>
      </c>
      <c r="BI250" s="226">
        <v>0</v>
      </c>
      <c r="BJ250" s="226">
        <v>0</v>
      </c>
      <c r="BK250" s="226">
        <v>0</v>
      </c>
    </row>
    <row r="251" spans="1:63" s="223" customFormat="1" ht="27.75" customHeight="1">
      <c r="A251" s="323" t="s">
        <v>142</v>
      </c>
      <c r="B251" s="323"/>
      <c r="C251" s="323"/>
      <c r="D251" s="323"/>
      <c r="E251" s="323"/>
      <c r="F251" s="323"/>
      <c r="G251" s="323"/>
      <c r="H251" s="323"/>
      <c r="I251" s="323"/>
      <c r="J251" s="323"/>
      <c r="K251" s="323"/>
      <c r="L251" s="323"/>
      <c r="M251" s="323"/>
      <c r="N251" s="323"/>
      <c r="O251" s="323"/>
      <c r="P251" s="323"/>
      <c r="Q251" s="323"/>
      <c r="R251" s="323"/>
      <c r="S251" s="323"/>
      <c r="T251" s="323"/>
      <c r="U251" s="323"/>
      <c r="V251" s="323"/>
      <c r="W251" s="323"/>
      <c r="X251" s="323"/>
      <c r="Y251" s="323"/>
      <c r="Z251" s="323"/>
      <c r="AA251" s="323"/>
      <c r="AB251" s="323"/>
      <c r="AC251" s="323"/>
      <c r="AD251" s="323"/>
      <c r="AE251" s="323"/>
      <c r="AF251" s="323"/>
      <c r="AG251" s="323"/>
      <c r="AH251" s="323"/>
      <c r="AI251" s="323"/>
      <c r="AJ251" s="323"/>
      <c r="AK251" s="323"/>
      <c r="AL251" s="323"/>
      <c r="AM251" s="323"/>
      <c r="AN251" s="323"/>
      <c r="AO251" s="323"/>
      <c r="AP251" s="323"/>
      <c r="AQ251" s="323"/>
      <c r="AR251" s="323"/>
      <c r="AS251" s="323"/>
      <c r="AT251" s="323"/>
      <c r="AU251" s="323"/>
      <c r="AV251" s="323"/>
      <c r="AW251" s="323"/>
      <c r="AX251" s="323"/>
      <c r="AY251" s="323"/>
      <c r="AZ251" s="323"/>
      <c r="BA251" s="323"/>
      <c r="BB251" s="323"/>
      <c r="BC251" s="323"/>
      <c r="BD251" s="323"/>
      <c r="BE251" s="323"/>
      <c r="BF251" s="323"/>
      <c r="BG251" s="323"/>
      <c r="BH251" s="323"/>
      <c r="BI251" s="323"/>
      <c r="BJ251" s="323"/>
      <c r="BK251" s="323"/>
    </row>
    <row r="252" spans="1:63" s="235" customFormat="1" ht="66" customHeight="1">
      <c r="A252" s="312" t="s">
        <v>45</v>
      </c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312"/>
      <c r="P252" s="312"/>
      <c r="Q252" s="312"/>
      <c r="R252" s="312"/>
      <c r="S252" s="312"/>
      <c r="T252" s="312"/>
      <c r="U252" s="312"/>
      <c r="V252" s="312"/>
      <c r="W252" s="312"/>
      <c r="X252" s="312"/>
      <c r="Y252" s="312"/>
      <c r="Z252" s="312"/>
      <c r="AA252" s="312"/>
      <c r="AB252" s="312"/>
      <c r="AC252" s="312"/>
      <c r="AD252" s="312"/>
      <c r="AE252" s="312"/>
      <c r="AF252" s="312"/>
      <c r="AG252" s="312"/>
      <c r="AH252" s="312"/>
      <c r="AI252" s="312"/>
      <c r="AJ252" s="312"/>
      <c r="AK252" s="312"/>
      <c r="AL252" s="312"/>
      <c r="AM252" s="312"/>
      <c r="AN252" s="312"/>
      <c r="AO252" s="312"/>
      <c r="AP252" s="233"/>
      <c r="AQ252" s="313"/>
      <c r="AR252" s="313"/>
      <c r="AS252" s="313"/>
      <c r="AT252" s="313"/>
      <c r="AU252" s="313"/>
      <c r="AV252" s="313"/>
      <c r="AW252" s="313"/>
      <c r="AX252" s="313"/>
      <c r="AY252" s="313"/>
      <c r="AZ252" s="313"/>
      <c r="BA252" s="313"/>
      <c r="BB252" s="313"/>
      <c r="BC252" s="234"/>
      <c r="BD252" s="234"/>
      <c r="BE252" s="234"/>
      <c r="BF252" s="234"/>
      <c r="BG252" s="249">
        <f>BG253+BG258+BG274+BG278+BG288+BG299</f>
        <v>0</v>
      </c>
      <c r="BH252" s="249">
        <f>BH253+BH258+BH274+BH278+BH288+BH299</f>
        <v>0</v>
      </c>
      <c r="BI252" s="249">
        <f>BI253+BI258+BI274+BI278+BI288+BI299</f>
        <v>0</v>
      </c>
      <c r="BJ252" s="249">
        <f>BJ253+BJ258+BJ274+BJ278+BJ288+BJ299</f>
        <v>0</v>
      </c>
      <c r="BK252" s="249">
        <f>BK253+BK258+BK274+BK278+BK288+BK299</f>
        <v>0</v>
      </c>
    </row>
    <row r="253" spans="1:63" s="223" customFormat="1" ht="32.25" customHeight="1">
      <c r="A253" s="312" t="s">
        <v>46</v>
      </c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312"/>
      <c r="P253" s="312"/>
      <c r="Q253" s="312"/>
      <c r="R253" s="312"/>
      <c r="S253" s="312"/>
      <c r="T253" s="312"/>
      <c r="U253" s="312"/>
      <c r="V253" s="312"/>
      <c r="W253" s="312"/>
      <c r="X253" s="312"/>
      <c r="Y253" s="312"/>
      <c r="Z253" s="312"/>
      <c r="AA253" s="312"/>
      <c r="AB253" s="312"/>
      <c r="AC253" s="312"/>
      <c r="AD253" s="312"/>
      <c r="AE253" s="312"/>
      <c r="AF253" s="312"/>
      <c r="AG253" s="312"/>
      <c r="AH253" s="312"/>
      <c r="AI253" s="312"/>
      <c r="AJ253" s="312"/>
      <c r="AK253" s="312"/>
      <c r="AL253" s="312"/>
      <c r="AM253" s="312"/>
      <c r="AN253" s="312"/>
      <c r="AO253" s="312"/>
      <c r="AP253" s="233">
        <v>210</v>
      </c>
      <c r="AQ253" s="307"/>
      <c r="AR253" s="307"/>
      <c r="AS253" s="307"/>
      <c r="AT253" s="307"/>
      <c r="AU253" s="307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225"/>
      <c r="BG253" s="256">
        <f>BG255+BG256+BG257</f>
        <v>0</v>
      </c>
      <c r="BH253" s="256">
        <f>BH255+BH256+BH257</f>
        <v>0</v>
      </c>
      <c r="BI253" s="256">
        <f>BI255+BI256+BI257</f>
        <v>0</v>
      </c>
      <c r="BJ253" s="256">
        <f>BJ255+BJ256+BJ257</f>
        <v>0</v>
      </c>
      <c r="BK253" s="256">
        <f>BK255+BK256+BK257</f>
        <v>0</v>
      </c>
    </row>
    <row r="254" spans="1:63" s="223" customFormat="1" ht="14.25" customHeight="1">
      <c r="A254" s="314" t="s">
        <v>47</v>
      </c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4"/>
      <c r="AD254" s="314"/>
      <c r="AE254" s="314"/>
      <c r="AF254" s="314"/>
      <c r="AG254" s="314"/>
      <c r="AH254" s="314"/>
      <c r="AI254" s="314"/>
      <c r="AJ254" s="314"/>
      <c r="AK254" s="314"/>
      <c r="AL254" s="314"/>
      <c r="AM254" s="314"/>
      <c r="AN254" s="314"/>
      <c r="AO254" s="314"/>
      <c r="AP254" s="224"/>
      <c r="AQ254" s="307"/>
      <c r="AR254" s="307"/>
      <c r="AS254" s="307"/>
      <c r="AT254" s="307"/>
      <c r="AU254" s="307"/>
      <c r="AV254" s="307"/>
      <c r="AW254" s="307"/>
      <c r="AX254" s="307"/>
      <c r="AY254" s="307"/>
      <c r="AZ254" s="307"/>
      <c r="BA254" s="307"/>
      <c r="BB254" s="307"/>
      <c r="BC254" s="307"/>
      <c r="BD254" s="307"/>
      <c r="BE254" s="307"/>
      <c r="BF254" s="225"/>
      <c r="BG254" s="226"/>
      <c r="BH254" s="226"/>
      <c r="BI254" s="226"/>
      <c r="BJ254" s="226"/>
      <c r="BK254" s="228"/>
    </row>
    <row r="255" spans="1:63" s="223" customFormat="1" ht="18.75" customHeight="1">
      <c r="A255" s="306" t="s">
        <v>48</v>
      </c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  <c r="Z255" s="306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  <c r="AL255" s="306"/>
      <c r="AM255" s="306"/>
      <c r="AN255" s="306"/>
      <c r="AO255" s="306"/>
      <c r="AP255" s="224"/>
      <c r="AQ255" s="307" t="s">
        <v>49</v>
      </c>
      <c r="AR255" s="307"/>
      <c r="AS255" s="307"/>
      <c r="AT255" s="307"/>
      <c r="AU255" s="307"/>
      <c r="AV255" s="307"/>
      <c r="AW255" s="307"/>
      <c r="AX255" s="307"/>
      <c r="AY255" s="307"/>
      <c r="AZ255" s="307"/>
      <c r="BA255" s="307"/>
      <c r="BB255" s="307"/>
      <c r="BC255" s="225"/>
      <c r="BD255" s="225"/>
      <c r="BE255" s="225"/>
      <c r="BF255" s="225" t="s">
        <v>50</v>
      </c>
      <c r="BG255" s="256">
        <f>BH255+BI255+BJ255+BK255</f>
        <v>0</v>
      </c>
      <c r="BH255" s="226">
        <v>0</v>
      </c>
      <c r="BI255" s="226">
        <v>0</v>
      </c>
      <c r="BJ255" s="226">
        <v>0</v>
      </c>
      <c r="BK255" s="226">
        <v>0</v>
      </c>
    </row>
    <row r="256" spans="1:63" s="223" customFormat="1" ht="37.5" customHeight="1">
      <c r="A256" s="306" t="s">
        <v>136</v>
      </c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  <c r="AL256" s="306"/>
      <c r="AM256" s="306"/>
      <c r="AN256" s="306"/>
      <c r="AO256" s="306"/>
      <c r="AP256" s="224"/>
      <c r="AQ256" s="307" t="s">
        <v>52</v>
      </c>
      <c r="AR256" s="307"/>
      <c r="AS256" s="307"/>
      <c r="AT256" s="307"/>
      <c r="AU256" s="307"/>
      <c r="AV256" s="307"/>
      <c r="AW256" s="307"/>
      <c r="AX256" s="307"/>
      <c r="AY256" s="307"/>
      <c r="AZ256" s="307"/>
      <c r="BA256" s="307"/>
      <c r="BB256" s="307"/>
      <c r="BC256" s="225"/>
      <c r="BD256" s="225"/>
      <c r="BE256" s="225"/>
      <c r="BF256" s="225" t="s">
        <v>53</v>
      </c>
      <c r="BG256" s="256">
        <f>BH256+BI256+BJ256+BK256</f>
        <v>0</v>
      </c>
      <c r="BH256" s="226">
        <v>0</v>
      </c>
      <c r="BI256" s="226">
        <v>0</v>
      </c>
      <c r="BJ256" s="226">
        <v>0</v>
      </c>
      <c r="BK256" s="226">
        <v>0</v>
      </c>
    </row>
    <row r="257" spans="1:63" s="223" customFormat="1" ht="25.5" customHeight="1">
      <c r="A257" s="306" t="s">
        <v>54</v>
      </c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  <c r="AL257" s="306"/>
      <c r="AM257" s="306"/>
      <c r="AN257" s="306"/>
      <c r="AO257" s="306"/>
      <c r="AP257" s="224"/>
      <c r="AQ257" s="307" t="s">
        <v>55</v>
      </c>
      <c r="AR257" s="307"/>
      <c r="AS257" s="307"/>
      <c r="AT257" s="307"/>
      <c r="AU257" s="307"/>
      <c r="AV257" s="307"/>
      <c r="AW257" s="307"/>
      <c r="AX257" s="307"/>
      <c r="AY257" s="307"/>
      <c r="AZ257" s="307"/>
      <c r="BA257" s="307"/>
      <c r="BB257" s="307"/>
      <c r="BC257" s="225"/>
      <c r="BD257" s="225"/>
      <c r="BE257" s="225"/>
      <c r="BF257" s="225" t="s">
        <v>56</v>
      </c>
      <c r="BG257" s="256">
        <f>BH257+BI257+BJ257+BK257</f>
        <v>0</v>
      </c>
      <c r="BH257" s="226">
        <v>0</v>
      </c>
      <c r="BI257" s="226">
        <v>0</v>
      </c>
      <c r="BJ257" s="226">
        <v>0</v>
      </c>
      <c r="BK257" s="226">
        <v>0</v>
      </c>
    </row>
    <row r="258" spans="1:63" s="223" customFormat="1" ht="23.25" customHeight="1">
      <c r="A258" s="312" t="s">
        <v>57</v>
      </c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I258" s="312"/>
      <c r="AJ258" s="312"/>
      <c r="AK258" s="312"/>
      <c r="AL258" s="312"/>
      <c r="AM258" s="312"/>
      <c r="AN258" s="312"/>
      <c r="AO258" s="312"/>
      <c r="AP258" s="233">
        <v>220</v>
      </c>
      <c r="AQ258" s="307"/>
      <c r="AR258" s="307"/>
      <c r="AS258" s="307"/>
      <c r="AT258" s="307"/>
      <c r="AU258" s="307"/>
      <c r="AV258" s="307"/>
      <c r="AW258" s="307"/>
      <c r="AX258" s="307"/>
      <c r="AY258" s="307"/>
      <c r="AZ258" s="307"/>
      <c r="BA258" s="307"/>
      <c r="BB258" s="307"/>
      <c r="BC258" s="307"/>
      <c r="BD258" s="307"/>
      <c r="BE258" s="307"/>
      <c r="BF258" s="225"/>
      <c r="BG258" s="256">
        <f>BG260+BG261+BG262+BG268+BG269+BG270+BG271+BG272+BG273</f>
        <v>0</v>
      </c>
      <c r="BH258" s="256">
        <f>BH260+BH261+BH262+BH268+BH269+BH270+BH271+BH272+BH273</f>
        <v>0</v>
      </c>
      <c r="BI258" s="256">
        <f>BI260+BI261+BI262+BI268+BI269+BI270+BI271+BI272+BI273</f>
        <v>0</v>
      </c>
      <c r="BJ258" s="256">
        <f>BJ260+BJ261+BJ262+BJ268+BJ269+BJ270+BJ271+BJ272+BJ273</f>
        <v>0</v>
      </c>
      <c r="BK258" s="256">
        <f>BK260+BK261+BK262+BK268+BK269+BK270+BK271+BK272+BK273</f>
        <v>0</v>
      </c>
    </row>
    <row r="259" spans="1:63" s="223" customFormat="1" ht="15" customHeight="1">
      <c r="A259" s="314" t="s">
        <v>9</v>
      </c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4"/>
      <c r="AD259" s="314"/>
      <c r="AE259" s="314"/>
      <c r="AF259" s="314"/>
      <c r="AG259" s="314"/>
      <c r="AH259" s="314"/>
      <c r="AI259" s="314"/>
      <c r="AJ259" s="314"/>
      <c r="AK259" s="314"/>
      <c r="AL259" s="314"/>
      <c r="AM259" s="314"/>
      <c r="AN259" s="314"/>
      <c r="AO259" s="314"/>
      <c r="AP259" s="224"/>
      <c r="AQ259" s="307"/>
      <c r="AR259" s="307"/>
      <c r="AS259" s="307"/>
      <c r="AT259" s="307"/>
      <c r="AU259" s="307"/>
      <c r="AV259" s="307"/>
      <c r="AW259" s="307"/>
      <c r="AX259" s="307"/>
      <c r="AY259" s="307"/>
      <c r="AZ259" s="307"/>
      <c r="BA259" s="307"/>
      <c r="BB259" s="307"/>
      <c r="BC259" s="307"/>
      <c r="BD259" s="307"/>
      <c r="BE259" s="307"/>
      <c r="BF259" s="225"/>
      <c r="BG259" s="226"/>
      <c r="BH259" s="226"/>
      <c r="BI259" s="226"/>
      <c r="BJ259" s="226"/>
      <c r="BK259" s="228"/>
    </row>
    <row r="260" spans="1:63" s="223" customFormat="1" ht="18.75" customHeight="1">
      <c r="A260" s="306" t="s">
        <v>58</v>
      </c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6"/>
      <c r="AM260" s="306"/>
      <c r="AN260" s="306"/>
      <c r="AO260" s="306"/>
      <c r="AP260" s="224"/>
      <c r="AQ260" s="307" t="s">
        <v>59</v>
      </c>
      <c r="AR260" s="307"/>
      <c r="AS260" s="307"/>
      <c r="AT260" s="307"/>
      <c r="AU260" s="307"/>
      <c r="AV260" s="307"/>
      <c r="AW260" s="307"/>
      <c r="AX260" s="307"/>
      <c r="AY260" s="307"/>
      <c r="AZ260" s="307"/>
      <c r="BA260" s="307"/>
      <c r="BB260" s="307"/>
      <c r="BC260" s="225"/>
      <c r="BD260" s="225"/>
      <c r="BE260" s="225"/>
      <c r="BF260" s="225" t="s">
        <v>60</v>
      </c>
      <c r="BG260" s="256">
        <f aca="true" t="shared" si="21" ref="BG260:BG273">BH260+BI260+BJ260+BK260</f>
        <v>0</v>
      </c>
      <c r="BH260" s="226">
        <v>0</v>
      </c>
      <c r="BI260" s="226">
        <v>0</v>
      </c>
      <c r="BJ260" s="226">
        <v>0</v>
      </c>
      <c r="BK260" s="228">
        <v>0</v>
      </c>
    </row>
    <row r="261" spans="1:63" s="223" customFormat="1" ht="18.75" customHeight="1">
      <c r="A261" s="306" t="s">
        <v>61</v>
      </c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224"/>
      <c r="AQ261" s="307" t="s">
        <v>59</v>
      </c>
      <c r="AR261" s="307"/>
      <c r="AS261" s="307"/>
      <c r="AT261" s="307"/>
      <c r="AU261" s="307"/>
      <c r="AV261" s="307"/>
      <c r="AW261" s="307"/>
      <c r="AX261" s="307"/>
      <c r="AY261" s="307"/>
      <c r="AZ261" s="307"/>
      <c r="BA261" s="307"/>
      <c r="BB261" s="307"/>
      <c r="BC261" s="225"/>
      <c r="BD261" s="225"/>
      <c r="BE261" s="225"/>
      <c r="BF261" s="225" t="s">
        <v>62</v>
      </c>
      <c r="BG261" s="256">
        <f t="shared" si="21"/>
        <v>0</v>
      </c>
      <c r="BH261" s="226">
        <v>0</v>
      </c>
      <c r="BI261" s="226">
        <v>0</v>
      </c>
      <c r="BJ261" s="226">
        <v>0</v>
      </c>
      <c r="BK261" s="228">
        <v>0</v>
      </c>
    </row>
    <row r="262" spans="1:63" s="223" customFormat="1" ht="18.75" customHeight="1">
      <c r="A262" s="306" t="s">
        <v>63</v>
      </c>
      <c r="B262" s="306"/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224"/>
      <c r="AQ262" s="307" t="s">
        <v>59</v>
      </c>
      <c r="AR262" s="307"/>
      <c r="AS262" s="307"/>
      <c r="AT262" s="307"/>
      <c r="AU262" s="307"/>
      <c r="AV262" s="307"/>
      <c r="AW262" s="307"/>
      <c r="AX262" s="307"/>
      <c r="AY262" s="307"/>
      <c r="AZ262" s="307"/>
      <c r="BA262" s="307"/>
      <c r="BB262" s="307"/>
      <c r="BC262" s="225"/>
      <c r="BD262" s="225"/>
      <c r="BE262" s="225"/>
      <c r="BF262" s="225" t="s">
        <v>64</v>
      </c>
      <c r="BG262" s="256">
        <f t="shared" si="21"/>
        <v>0</v>
      </c>
      <c r="BH262" s="251">
        <f>BH263+BH264+BH265+BH266+BH267</f>
        <v>0</v>
      </c>
      <c r="BI262" s="251">
        <f>BI263+BI264+BI265+BI266+BI267</f>
        <v>0</v>
      </c>
      <c r="BJ262" s="251">
        <f>BJ263+BJ264+BJ265+BJ266+BJ267</f>
        <v>0</v>
      </c>
      <c r="BK262" s="251">
        <f>BK263+BK264+BK265+BK266+BK267</f>
        <v>0</v>
      </c>
    </row>
    <row r="263" spans="1:63" s="223" customFormat="1" ht="34.5" customHeight="1">
      <c r="A263" s="306" t="s">
        <v>65</v>
      </c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  <c r="AA263" s="306"/>
      <c r="AB263" s="306"/>
      <c r="AC263" s="306"/>
      <c r="AD263" s="306"/>
      <c r="AE263" s="306"/>
      <c r="AF263" s="306"/>
      <c r="AG263" s="306"/>
      <c r="AH263" s="306"/>
      <c r="AI263" s="306"/>
      <c r="AJ263" s="306"/>
      <c r="AK263" s="306"/>
      <c r="AL263" s="306"/>
      <c r="AM263" s="306"/>
      <c r="AN263" s="306"/>
      <c r="AO263" s="306"/>
      <c r="AP263" s="224"/>
      <c r="AQ263" s="307" t="s">
        <v>59</v>
      </c>
      <c r="AR263" s="307"/>
      <c r="AS263" s="307"/>
      <c r="AT263" s="307"/>
      <c r="AU263" s="307"/>
      <c r="AV263" s="307"/>
      <c r="AW263" s="307"/>
      <c r="AX263" s="307"/>
      <c r="AY263" s="307"/>
      <c r="AZ263" s="307"/>
      <c r="BA263" s="307"/>
      <c r="BB263" s="307"/>
      <c r="BC263" s="225"/>
      <c r="BD263" s="225"/>
      <c r="BE263" s="225"/>
      <c r="BF263" s="225" t="s">
        <v>66</v>
      </c>
      <c r="BG263" s="256">
        <f t="shared" si="21"/>
        <v>0</v>
      </c>
      <c r="BH263" s="226">
        <v>0</v>
      </c>
      <c r="BI263" s="226">
        <v>0</v>
      </c>
      <c r="BJ263" s="226">
        <v>0</v>
      </c>
      <c r="BK263" s="228">
        <v>0</v>
      </c>
    </row>
    <row r="264" spans="1:63" s="223" customFormat="1" ht="22.5" customHeight="1">
      <c r="A264" s="306" t="s">
        <v>67</v>
      </c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306"/>
      <c r="AK264" s="306"/>
      <c r="AL264" s="306"/>
      <c r="AM264" s="306"/>
      <c r="AN264" s="306"/>
      <c r="AO264" s="306"/>
      <c r="AP264" s="224"/>
      <c r="AQ264" s="307" t="s">
        <v>59</v>
      </c>
      <c r="AR264" s="307"/>
      <c r="AS264" s="307"/>
      <c r="AT264" s="307"/>
      <c r="AU264" s="307"/>
      <c r="AV264" s="307"/>
      <c r="AW264" s="307"/>
      <c r="AX264" s="307"/>
      <c r="AY264" s="307"/>
      <c r="AZ264" s="307"/>
      <c r="BA264" s="307"/>
      <c r="BB264" s="307"/>
      <c r="BC264" s="225"/>
      <c r="BD264" s="225"/>
      <c r="BE264" s="225"/>
      <c r="BF264" s="225" t="s">
        <v>68</v>
      </c>
      <c r="BG264" s="256">
        <f t="shared" si="21"/>
        <v>0</v>
      </c>
      <c r="BH264" s="226">
        <v>0</v>
      </c>
      <c r="BI264" s="226">
        <v>0</v>
      </c>
      <c r="BJ264" s="226">
        <v>0</v>
      </c>
      <c r="BK264" s="228">
        <v>0</v>
      </c>
    </row>
    <row r="265" spans="1:63" s="223" customFormat="1" ht="40.5" customHeight="1">
      <c r="A265" s="306" t="s">
        <v>69</v>
      </c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6"/>
      <c r="AO265" s="306"/>
      <c r="AP265" s="224"/>
      <c r="AQ265" s="307" t="s">
        <v>59</v>
      </c>
      <c r="AR265" s="307"/>
      <c r="AS265" s="307"/>
      <c r="AT265" s="307"/>
      <c r="AU265" s="307"/>
      <c r="AV265" s="307"/>
      <c r="AW265" s="307"/>
      <c r="AX265" s="307"/>
      <c r="AY265" s="307"/>
      <c r="AZ265" s="307"/>
      <c r="BA265" s="307"/>
      <c r="BB265" s="307"/>
      <c r="BC265" s="225"/>
      <c r="BD265" s="225"/>
      <c r="BE265" s="225"/>
      <c r="BF265" s="225" t="s">
        <v>70</v>
      </c>
      <c r="BG265" s="256">
        <f t="shared" si="21"/>
        <v>0</v>
      </c>
      <c r="BH265" s="226">
        <v>0</v>
      </c>
      <c r="BI265" s="226">
        <v>0</v>
      </c>
      <c r="BJ265" s="226">
        <v>0</v>
      </c>
      <c r="BK265" s="228">
        <v>0</v>
      </c>
    </row>
    <row r="266" spans="1:63" s="223" customFormat="1" ht="38.25" customHeight="1">
      <c r="A266" s="306" t="s">
        <v>71</v>
      </c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  <c r="AA266" s="306"/>
      <c r="AB266" s="306"/>
      <c r="AC266" s="306"/>
      <c r="AD266" s="306"/>
      <c r="AE266" s="306"/>
      <c r="AF266" s="306"/>
      <c r="AG266" s="306"/>
      <c r="AH266" s="306"/>
      <c r="AI266" s="306"/>
      <c r="AJ266" s="306"/>
      <c r="AK266" s="306"/>
      <c r="AL266" s="306"/>
      <c r="AM266" s="306"/>
      <c r="AN266" s="306"/>
      <c r="AO266" s="306"/>
      <c r="AP266" s="224"/>
      <c r="AQ266" s="307" t="s">
        <v>59</v>
      </c>
      <c r="AR266" s="307"/>
      <c r="AS266" s="307"/>
      <c r="AT266" s="307"/>
      <c r="AU266" s="307"/>
      <c r="AV266" s="307"/>
      <c r="AW266" s="307"/>
      <c r="AX266" s="307"/>
      <c r="AY266" s="307"/>
      <c r="AZ266" s="307"/>
      <c r="BA266" s="307"/>
      <c r="BB266" s="307"/>
      <c r="BC266" s="225"/>
      <c r="BD266" s="225"/>
      <c r="BE266" s="225"/>
      <c r="BF266" s="225" t="s">
        <v>72</v>
      </c>
      <c r="BG266" s="256">
        <f t="shared" si="21"/>
        <v>0</v>
      </c>
      <c r="BH266" s="226">
        <v>0</v>
      </c>
      <c r="BI266" s="226">
        <v>0</v>
      </c>
      <c r="BJ266" s="226">
        <v>0</v>
      </c>
      <c r="BK266" s="228">
        <v>0</v>
      </c>
    </row>
    <row r="267" spans="1:63" s="223" customFormat="1" ht="23.25" customHeight="1">
      <c r="A267" s="306" t="s">
        <v>73</v>
      </c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  <c r="AA267" s="306"/>
      <c r="AB267" s="306"/>
      <c r="AC267" s="306"/>
      <c r="AD267" s="306"/>
      <c r="AE267" s="306"/>
      <c r="AF267" s="306"/>
      <c r="AG267" s="306"/>
      <c r="AH267" s="306"/>
      <c r="AI267" s="306"/>
      <c r="AJ267" s="306"/>
      <c r="AK267" s="306"/>
      <c r="AL267" s="306"/>
      <c r="AM267" s="306"/>
      <c r="AN267" s="306"/>
      <c r="AO267" s="306"/>
      <c r="AP267" s="224"/>
      <c r="AQ267" s="307" t="s">
        <v>59</v>
      </c>
      <c r="AR267" s="307"/>
      <c r="AS267" s="307"/>
      <c r="AT267" s="307"/>
      <c r="AU267" s="307"/>
      <c r="AV267" s="307"/>
      <c r="AW267" s="307"/>
      <c r="AX267" s="307"/>
      <c r="AY267" s="307"/>
      <c r="AZ267" s="307"/>
      <c r="BA267" s="307"/>
      <c r="BB267" s="307"/>
      <c r="BC267" s="225"/>
      <c r="BD267" s="225"/>
      <c r="BE267" s="225"/>
      <c r="BF267" s="225" t="s">
        <v>74</v>
      </c>
      <c r="BG267" s="256">
        <f t="shared" si="21"/>
        <v>0</v>
      </c>
      <c r="BH267" s="226">
        <v>0</v>
      </c>
      <c r="BI267" s="226">
        <v>0</v>
      </c>
      <c r="BJ267" s="226">
        <v>0</v>
      </c>
      <c r="BK267" s="228">
        <v>0</v>
      </c>
    </row>
    <row r="268" spans="1:63" s="223" customFormat="1" ht="67.5" customHeight="1">
      <c r="A268" s="306" t="s">
        <v>75</v>
      </c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306"/>
      <c r="AA268" s="306"/>
      <c r="AB268" s="306"/>
      <c r="AC268" s="306"/>
      <c r="AD268" s="306"/>
      <c r="AE268" s="306"/>
      <c r="AF268" s="306"/>
      <c r="AG268" s="306"/>
      <c r="AH268" s="306"/>
      <c r="AI268" s="306"/>
      <c r="AJ268" s="306"/>
      <c r="AK268" s="306"/>
      <c r="AL268" s="306"/>
      <c r="AM268" s="306"/>
      <c r="AN268" s="306"/>
      <c r="AO268" s="306"/>
      <c r="AP268" s="224"/>
      <c r="AQ268" s="307" t="s">
        <v>59</v>
      </c>
      <c r="AR268" s="307"/>
      <c r="AS268" s="307"/>
      <c r="AT268" s="307"/>
      <c r="AU268" s="307"/>
      <c r="AV268" s="307"/>
      <c r="AW268" s="307"/>
      <c r="AX268" s="307"/>
      <c r="AY268" s="307"/>
      <c r="AZ268" s="307"/>
      <c r="BA268" s="307"/>
      <c r="BB268" s="307"/>
      <c r="BC268" s="225"/>
      <c r="BD268" s="225"/>
      <c r="BE268" s="225"/>
      <c r="BF268" s="225" t="s">
        <v>76</v>
      </c>
      <c r="BG268" s="256">
        <f t="shared" si="21"/>
        <v>0</v>
      </c>
      <c r="BH268" s="226">
        <v>0</v>
      </c>
      <c r="BI268" s="226">
        <v>0</v>
      </c>
      <c r="BJ268" s="226">
        <v>0</v>
      </c>
      <c r="BK268" s="228">
        <v>0</v>
      </c>
    </row>
    <row r="269" spans="1:63" s="223" customFormat="1" ht="38.25" customHeight="1">
      <c r="A269" s="306" t="s">
        <v>77</v>
      </c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306"/>
      <c r="AA269" s="306"/>
      <c r="AB269" s="306"/>
      <c r="AC269" s="306"/>
      <c r="AD269" s="306"/>
      <c r="AE269" s="306"/>
      <c r="AF269" s="306"/>
      <c r="AG269" s="306"/>
      <c r="AH269" s="306"/>
      <c r="AI269" s="306"/>
      <c r="AJ269" s="306"/>
      <c r="AK269" s="306"/>
      <c r="AL269" s="306"/>
      <c r="AM269" s="306"/>
      <c r="AN269" s="306"/>
      <c r="AO269" s="306"/>
      <c r="AP269" s="224"/>
      <c r="AQ269" s="307" t="s">
        <v>59</v>
      </c>
      <c r="AR269" s="307"/>
      <c r="AS269" s="307"/>
      <c r="AT269" s="307"/>
      <c r="AU269" s="307"/>
      <c r="AV269" s="307"/>
      <c r="AW269" s="307"/>
      <c r="AX269" s="307"/>
      <c r="AY269" s="307"/>
      <c r="AZ269" s="307"/>
      <c r="BA269" s="307"/>
      <c r="BB269" s="307"/>
      <c r="BC269" s="225"/>
      <c r="BD269" s="225"/>
      <c r="BE269" s="225"/>
      <c r="BF269" s="225" t="s">
        <v>78</v>
      </c>
      <c r="BG269" s="256">
        <f t="shared" si="21"/>
        <v>0</v>
      </c>
      <c r="BH269" s="226">
        <v>0</v>
      </c>
      <c r="BI269" s="226">
        <v>0</v>
      </c>
      <c r="BJ269" s="226">
        <v>0</v>
      </c>
      <c r="BK269" s="228">
        <v>0</v>
      </c>
    </row>
    <row r="270" spans="1:63" s="223" customFormat="1" ht="24.75" customHeight="1">
      <c r="A270" s="306" t="s">
        <v>79</v>
      </c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  <c r="T270" s="306"/>
      <c r="U270" s="306"/>
      <c r="V270" s="306"/>
      <c r="W270" s="306"/>
      <c r="X270" s="306"/>
      <c r="Y270" s="306"/>
      <c r="Z270" s="306"/>
      <c r="AA270" s="306"/>
      <c r="AB270" s="306"/>
      <c r="AC270" s="306"/>
      <c r="AD270" s="306"/>
      <c r="AE270" s="306"/>
      <c r="AF270" s="306"/>
      <c r="AG270" s="306"/>
      <c r="AH270" s="306"/>
      <c r="AI270" s="306"/>
      <c r="AJ270" s="306"/>
      <c r="AK270" s="306"/>
      <c r="AL270" s="306"/>
      <c r="AM270" s="306"/>
      <c r="AN270" s="306"/>
      <c r="AO270" s="306"/>
      <c r="AP270" s="224"/>
      <c r="AQ270" s="307" t="s">
        <v>59</v>
      </c>
      <c r="AR270" s="307"/>
      <c r="AS270" s="307"/>
      <c r="AT270" s="307"/>
      <c r="AU270" s="307"/>
      <c r="AV270" s="307"/>
      <c r="AW270" s="307"/>
      <c r="AX270" s="307"/>
      <c r="AY270" s="307"/>
      <c r="AZ270" s="307"/>
      <c r="BA270" s="307"/>
      <c r="BB270" s="307"/>
      <c r="BC270" s="225"/>
      <c r="BD270" s="225"/>
      <c r="BE270" s="225"/>
      <c r="BF270" s="225" t="s">
        <v>80</v>
      </c>
      <c r="BG270" s="256">
        <f t="shared" si="21"/>
        <v>0</v>
      </c>
      <c r="BH270" s="226">
        <v>0</v>
      </c>
      <c r="BI270" s="226">
        <v>0</v>
      </c>
      <c r="BJ270" s="226">
        <v>0</v>
      </c>
      <c r="BK270" s="228">
        <v>0</v>
      </c>
    </row>
    <row r="271" spans="1:63" s="223" customFormat="1" ht="24.75" customHeight="1">
      <c r="A271" s="306" t="s">
        <v>81</v>
      </c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  <c r="AN271" s="306"/>
      <c r="AO271" s="306"/>
      <c r="AP271" s="224"/>
      <c r="AQ271" s="307" t="s">
        <v>59</v>
      </c>
      <c r="AR271" s="307"/>
      <c r="AS271" s="307"/>
      <c r="AT271" s="307"/>
      <c r="AU271" s="307"/>
      <c r="AV271" s="307"/>
      <c r="AW271" s="307"/>
      <c r="AX271" s="307"/>
      <c r="AY271" s="307"/>
      <c r="AZ271" s="307"/>
      <c r="BA271" s="307"/>
      <c r="BB271" s="307"/>
      <c r="BC271" s="225"/>
      <c r="BD271" s="225"/>
      <c r="BE271" s="225"/>
      <c r="BF271" s="225" t="s">
        <v>82</v>
      </c>
      <c r="BG271" s="256">
        <f t="shared" si="21"/>
        <v>0</v>
      </c>
      <c r="BH271" s="226">
        <v>0</v>
      </c>
      <c r="BI271" s="226">
        <v>0</v>
      </c>
      <c r="BJ271" s="226">
        <v>0</v>
      </c>
      <c r="BK271" s="228">
        <v>0</v>
      </c>
    </row>
    <row r="272" spans="1:63" s="223" customFormat="1" ht="36" customHeight="1">
      <c r="A272" s="306" t="s">
        <v>83</v>
      </c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6"/>
      <c r="AM272" s="306"/>
      <c r="AN272" s="306"/>
      <c r="AO272" s="306"/>
      <c r="AP272" s="224"/>
      <c r="AQ272" s="307" t="s">
        <v>59</v>
      </c>
      <c r="AR272" s="307"/>
      <c r="AS272" s="307"/>
      <c r="AT272" s="307"/>
      <c r="AU272" s="307"/>
      <c r="AV272" s="307"/>
      <c r="AW272" s="307"/>
      <c r="AX272" s="307"/>
      <c r="AY272" s="307"/>
      <c r="AZ272" s="307"/>
      <c r="BA272" s="307"/>
      <c r="BB272" s="307"/>
      <c r="BC272" s="225"/>
      <c r="BD272" s="225"/>
      <c r="BE272" s="225"/>
      <c r="BF272" s="225" t="s">
        <v>84</v>
      </c>
      <c r="BG272" s="256">
        <f t="shared" si="21"/>
        <v>0</v>
      </c>
      <c r="BH272" s="226">
        <v>0</v>
      </c>
      <c r="BI272" s="226">
        <v>0</v>
      </c>
      <c r="BJ272" s="226">
        <v>0</v>
      </c>
      <c r="BK272" s="228">
        <v>0</v>
      </c>
    </row>
    <row r="273" spans="1:63" s="223" customFormat="1" ht="67.5" customHeight="1">
      <c r="A273" s="306" t="s">
        <v>85</v>
      </c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  <c r="AN273" s="306"/>
      <c r="AO273" s="306"/>
      <c r="AP273" s="224"/>
      <c r="AQ273" s="307" t="s">
        <v>59</v>
      </c>
      <c r="AR273" s="307"/>
      <c r="AS273" s="307"/>
      <c r="AT273" s="307"/>
      <c r="AU273" s="307"/>
      <c r="AV273" s="307"/>
      <c r="AW273" s="307"/>
      <c r="AX273" s="307"/>
      <c r="AY273" s="307"/>
      <c r="AZ273" s="307"/>
      <c r="BA273" s="307"/>
      <c r="BB273" s="307"/>
      <c r="BC273" s="225"/>
      <c r="BD273" s="225"/>
      <c r="BE273" s="225"/>
      <c r="BF273" s="225" t="s">
        <v>86</v>
      </c>
      <c r="BG273" s="256">
        <f t="shared" si="21"/>
        <v>0</v>
      </c>
      <c r="BH273" s="226">
        <v>0</v>
      </c>
      <c r="BI273" s="226">
        <v>0</v>
      </c>
      <c r="BJ273" s="226">
        <v>0</v>
      </c>
      <c r="BK273" s="252">
        <v>0</v>
      </c>
    </row>
    <row r="274" spans="1:63" s="223" customFormat="1" ht="22.5" customHeight="1">
      <c r="A274" s="312" t="s">
        <v>87</v>
      </c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233">
        <v>260</v>
      </c>
      <c r="AQ274" s="307"/>
      <c r="AR274" s="307"/>
      <c r="AS274" s="307"/>
      <c r="AT274" s="307"/>
      <c r="AU274" s="307"/>
      <c r="AV274" s="307"/>
      <c r="AW274" s="307"/>
      <c r="AX274" s="307"/>
      <c r="AY274" s="307"/>
      <c r="AZ274" s="307"/>
      <c r="BA274" s="307"/>
      <c r="BB274" s="307"/>
      <c r="BC274" s="307"/>
      <c r="BD274" s="307"/>
      <c r="BE274" s="307"/>
      <c r="BF274" s="225"/>
      <c r="BG274" s="256">
        <f>BG275+BG276+BG277</f>
        <v>0</v>
      </c>
      <c r="BH274" s="256">
        <f>BH275+BH276+BH277</f>
        <v>0</v>
      </c>
      <c r="BI274" s="256">
        <f>BI275+BI276+BI277</f>
        <v>0</v>
      </c>
      <c r="BJ274" s="256">
        <f>BJ275+BJ276+BJ277</f>
        <v>0</v>
      </c>
      <c r="BK274" s="256">
        <f>BK275+BK276+BK277</f>
        <v>0</v>
      </c>
    </row>
    <row r="275" spans="1:63" s="223" customFormat="1" ht="31.5" customHeight="1">
      <c r="A275" s="314" t="s">
        <v>88</v>
      </c>
      <c r="B275" s="314"/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4"/>
      <c r="AL275" s="314"/>
      <c r="AM275" s="314"/>
      <c r="AN275" s="314"/>
      <c r="AO275" s="314"/>
      <c r="AP275" s="224"/>
      <c r="AQ275" s="307"/>
      <c r="AR275" s="307"/>
      <c r="AS275" s="307"/>
      <c r="AT275" s="307"/>
      <c r="AU275" s="307"/>
      <c r="AV275" s="307"/>
      <c r="AW275" s="307"/>
      <c r="AX275" s="307"/>
      <c r="AY275" s="307"/>
      <c r="AZ275" s="307"/>
      <c r="BA275" s="307"/>
      <c r="BB275" s="307"/>
      <c r="BC275" s="307"/>
      <c r="BD275" s="307"/>
      <c r="BE275" s="307"/>
      <c r="BF275" s="225" t="s">
        <v>89</v>
      </c>
      <c r="BG275" s="256">
        <f>BH275+BI275+BJ275+BK275</f>
        <v>0</v>
      </c>
      <c r="BH275" s="226">
        <v>0</v>
      </c>
      <c r="BI275" s="226">
        <v>0</v>
      </c>
      <c r="BJ275" s="226">
        <v>0</v>
      </c>
      <c r="BK275" s="252">
        <v>0</v>
      </c>
    </row>
    <row r="276" spans="1:63" s="223" customFormat="1" ht="48" customHeight="1">
      <c r="A276" s="306" t="s">
        <v>90</v>
      </c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  <c r="AN276" s="306"/>
      <c r="AO276" s="306"/>
      <c r="AP276" s="224"/>
      <c r="AQ276" s="307"/>
      <c r="AR276" s="307"/>
      <c r="AS276" s="307"/>
      <c r="AT276" s="307"/>
      <c r="AU276" s="307"/>
      <c r="AV276" s="307"/>
      <c r="AW276" s="307"/>
      <c r="AX276" s="307"/>
      <c r="AY276" s="307"/>
      <c r="AZ276" s="307"/>
      <c r="BA276" s="307"/>
      <c r="BB276" s="307"/>
      <c r="BC276" s="225"/>
      <c r="BD276" s="225"/>
      <c r="BE276" s="225"/>
      <c r="BF276" s="225" t="s">
        <v>91</v>
      </c>
      <c r="BG276" s="256">
        <f>BH276+BI276+BJ276+BK276</f>
        <v>0</v>
      </c>
      <c r="BH276" s="226">
        <v>0</v>
      </c>
      <c r="BI276" s="226">
        <v>0</v>
      </c>
      <c r="BJ276" s="226">
        <v>0</v>
      </c>
      <c r="BK276" s="252">
        <v>0</v>
      </c>
    </row>
    <row r="277" spans="1:63" s="223" customFormat="1" ht="35.25" customHeight="1">
      <c r="A277" s="306" t="s">
        <v>92</v>
      </c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306"/>
      <c r="AA277" s="306"/>
      <c r="AB277" s="306"/>
      <c r="AC277" s="306"/>
      <c r="AD277" s="306"/>
      <c r="AE277" s="306"/>
      <c r="AF277" s="306"/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224"/>
      <c r="AQ277" s="307"/>
      <c r="AR277" s="307"/>
      <c r="AS277" s="307"/>
      <c r="AT277" s="307"/>
      <c r="AU277" s="307"/>
      <c r="AV277" s="307"/>
      <c r="AW277" s="307"/>
      <c r="AX277" s="307"/>
      <c r="AY277" s="307"/>
      <c r="AZ277" s="307"/>
      <c r="BA277" s="307"/>
      <c r="BB277" s="307"/>
      <c r="BC277" s="225"/>
      <c r="BD277" s="225"/>
      <c r="BE277" s="225"/>
      <c r="BF277" s="225" t="s">
        <v>93</v>
      </c>
      <c r="BG277" s="256">
        <f>BH277+BI277+BJ277+BK277</f>
        <v>0</v>
      </c>
      <c r="BH277" s="226">
        <v>0</v>
      </c>
      <c r="BI277" s="226">
        <v>0</v>
      </c>
      <c r="BJ277" s="226">
        <v>0</v>
      </c>
      <c r="BK277" s="252">
        <v>0</v>
      </c>
    </row>
    <row r="278" spans="1:63" s="223" customFormat="1" ht="25.5" customHeight="1">
      <c r="A278" s="312" t="s">
        <v>94</v>
      </c>
      <c r="B278" s="312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233">
        <v>290</v>
      </c>
      <c r="AQ278" s="307"/>
      <c r="AR278" s="307"/>
      <c r="AS278" s="307"/>
      <c r="AT278" s="307"/>
      <c r="AU278" s="307"/>
      <c r="AV278" s="307"/>
      <c r="AW278" s="307"/>
      <c r="AX278" s="307"/>
      <c r="AY278" s="307"/>
      <c r="AZ278" s="307"/>
      <c r="BA278" s="307"/>
      <c r="BB278" s="307"/>
      <c r="BC278" s="307"/>
      <c r="BD278" s="307"/>
      <c r="BE278" s="307"/>
      <c r="BF278" s="225"/>
      <c r="BG278" s="256">
        <f>BG280+BG281+BG282+BG283+BG284+BG285+BG286+BG287</f>
        <v>0</v>
      </c>
      <c r="BH278" s="256">
        <f>BH280+BH281+BH282+BH283+BH284+BH285+BH286+BH287</f>
        <v>0</v>
      </c>
      <c r="BI278" s="256">
        <f>BI280+BI281+BI282+BI283+BI284+BI285+BI286+BI287</f>
        <v>0</v>
      </c>
      <c r="BJ278" s="256">
        <f>BJ280+BJ281+BJ282+BJ283+BJ284+BJ285+BJ286+BJ287</f>
        <v>0</v>
      </c>
      <c r="BK278" s="256">
        <f>BK280+BK281+BK282+BK283+BK284+BK285+BK286+BK287</f>
        <v>0</v>
      </c>
    </row>
    <row r="279" spans="1:63" s="223" customFormat="1" ht="18.75" customHeight="1">
      <c r="A279" s="306" t="s">
        <v>9</v>
      </c>
      <c r="B279" s="306"/>
      <c r="C279" s="306"/>
      <c r="D279" s="306"/>
      <c r="E279" s="306"/>
      <c r="F279" s="306"/>
      <c r="G279" s="306"/>
      <c r="H279" s="306"/>
      <c r="I279" s="306"/>
      <c r="J279" s="306"/>
      <c r="K279" s="306"/>
      <c r="L279" s="306"/>
      <c r="M279" s="306"/>
      <c r="N279" s="306"/>
      <c r="O279" s="306"/>
      <c r="P279" s="306"/>
      <c r="Q279" s="306"/>
      <c r="R279" s="306"/>
      <c r="S279" s="306"/>
      <c r="T279" s="306"/>
      <c r="U279" s="306"/>
      <c r="V279" s="306"/>
      <c r="W279" s="306"/>
      <c r="X279" s="306"/>
      <c r="Y279" s="306"/>
      <c r="Z279" s="306"/>
      <c r="AA279" s="306"/>
      <c r="AB279" s="306"/>
      <c r="AC279" s="306"/>
      <c r="AD279" s="306"/>
      <c r="AE279" s="306"/>
      <c r="AF279" s="306"/>
      <c r="AG279" s="306"/>
      <c r="AH279" s="306"/>
      <c r="AI279" s="306"/>
      <c r="AJ279" s="306"/>
      <c r="AK279" s="306"/>
      <c r="AL279" s="306"/>
      <c r="AM279" s="306"/>
      <c r="AN279" s="306"/>
      <c r="AO279" s="306"/>
      <c r="AP279" s="224"/>
      <c r="AQ279" s="307"/>
      <c r="AR279" s="307"/>
      <c r="AS279" s="307"/>
      <c r="AT279" s="307"/>
      <c r="AU279" s="307"/>
      <c r="AV279" s="307"/>
      <c r="AW279" s="307"/>
      <c r="AX279" s="307"/>
      <c r="AY279" s="307"/>
      <c r="AZ279" s="307"/>
      <c r="BA279" s="307"/>
      <c r="BB279" s="307"/>
      <c r="BC279" s="307"/>
      <c r="BD279" s="307"/>
      <c r="BE279" s="307"/>
      <c r="BF279" s="225"/>
      <c r="BG279" s="256"/>
      <c r="BH279" s="226"/>
      <c r="BI279" s="226"/>
      <c r="BJ279" s="226"/>
      <c r="BK279" s="246"/>
    </row>
    <row r="280" spans="1:63" s="223" customFormat="1" ht="36.75" customHeight="1">
      <c r="A280" s="306" t="s">
        <v>95</v>
      </c>
      <c r="B280" s="306"/>
      <c r="C280" s="306"/>
      <c r="D280" s="306"/>
      <c r="E280" s="306"/>
      <c r="F280" s="306"/>
      <c r="G280" s="306"/>
      <c r="H280" s="306"/>
      <c r="I280" s="306"/>
      <c r="J280" s="306"/>
      <c r="K280" s="306"/>
      <c r="L280" s="306"/>
      <c r="M280" s="306"/>
      <c r="N280" s="306"/>
      <c r="O280" s="306"/>
      <c r="P280" s="306"/>
      <c r="Q280" s="306"/>
      <c r="R280" s="306"/>
      <c r="S280" s="306"/>
      <c r="T280" s="306"/>
      <c r="U280" s="306"/>
      <c r="V280" s="306"/>
      <c r="W280" s="306"/>
      <c r="X280" s="306"/>
      <c r="Y280" s="306"/>
      <c r="Z280" s="306"/>
      <c r="AA280" s="306"/>
      <c r="AB280" s="306"/>
      <c r="AC280" s="306"/>
      <c r="AD280" s="306"/>
      <c r="AE280" s="306"/>
      <c r="AF280" s="306"/>
      <c r="AG280" s="306"/>
      <c r="AH280" s="306"/>
      <c r="AI280" s="306"/>
      <c r="AJ280" s="306"/>
      <c r="AK280" s="306"/>
      <c r="AL280" s="306"/>
      <c r="AM280" s="306"/>
      <c r="AN280" s="306"/>
      <c r="AO280" s="306"/>
      <c r="AP280" s="233"/>
      <c r="AQ280" s="313" t="s">
        <v>96</v>
      </c>
      <c r="AR280" s="313"/>
      <c r="AS280" s="313"/>
      <c r="AT280" s="313"/>
      <c r="AU280" s="313"/>
      <c r="AV280" s="313"/>
      <c r="AW280" s="313"/>
      <c r="AX280" s="313"/>
      <c r="AY280" s="313"/>
      <c r="AZ280" s="313"/>
      <c r="BA280" s="313"/>
      <c r="BB280" s="313"/>
      <c r="BC280" s="313"/>
      <c r="BD280" s="313"/>
      <c r="BE280" s="313"/>
      <c r="BF280" s="225" t="s">
        <v>97</v>
      </c>
      <c r="BG280" s="256">
        <f aca="true" t="shared" si="22" ref="BG280:BG287">BH280+BI280+BJ280+BK280</f>
        <v>0</v>
      </c>
      <c r="BH280" s="226">
        <v>0</v>
      </c>
      <c r="BI280" s="226">
        <v>0</v>
      </c>
      <c r="BJ280" s="253">
        <v>0</v>
      </c>
      <c r="BK280" s="253">
        <v>0</v>
      </c>
    </row>
    <row r="281" spans="1:63" s="223" customFormat="1" ht="23.25" customHeight="1">
      <c r="A281" s="306" t="s">
        <v>98</v>
      </c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233"/>
      <c r="AQ281" s="313" t="s">
        <v>96</v>
      </c>
      <c r="AR281" s="313"/>
      <c r="AS281" s="313"/>
      <c r="AT281" s="313"/>
      <c r="AU281" s="313"/>
      <c r="AV281" s="313"/>
      <c r="AW281" s="313"/>
      <c r="AX281" s="313"/>
      <c r="AY281" s="313"/>
      <c r="AZ281" s="313"/>
      <c r="BA281" s="313"/>
      <c r="BB281" s="313"/>
      <c r="BC281" s="313"/>
      <c r="BD281" s="313"/>
      <c r="BE281" s="313"/>
      <c r="BF281" s="225" t="s">
        <v>97</v>
      </c>
      <c r="BG281" s="256">
        <f t="shared" si="22"/>
        <v>0</v>
      </c>
      <c r="BH281" s="226">
        <v>0</v>
      </c>
      <c r="BI281" s="226">
        <v>0</v>
      </c>
      <c r="BJ281" s="253">
        <v>0</v>
      </c>
      <c r="BK281" s="253">
        <v>0</v>
      </c>
    </row>
    <row r="282" spans="1:63" s="223" customFormat="1" ht="51.75" customHeight="1">
      <c r="A282" s="306" t="s">
        <v>99</v>
      </c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  <c r="AA282" s="306"/>
      <c r="AB282" s="306"/>
      <c r="AC282" s="306"/>
      <c r="AD282" s="306"/>
      <c r="AE282" s="306"/>
      <c r="AF282" s="306"/>
      <c r="AG282" s="306"/>
      <c r="AH282" s="306"/>
      <c r="AI282" s="306"/>
      <c r="AJ282" s="306"/>
      <c r="AK282" s="306"/>
      <c r="AL282" s="306"/>
      <c r="AM282" s="306"/>
      <c r="AN282" s="306"/>
      <c r="AO282" s="306"/>
      <c r="AP282" s="233"/>
      <c r="AQ282" s="313" t="s">
        <v>100</v>
      </c>
      <c r="AR282" s="313"/>
      <c r="AS282" s="313"/>
      <c r="AT282" s="313"/>
      <c r="AU282" s="313"/>
      <c r="AV282" s="313"/>
      <c r="AW282" s="313"/>
      <c r="AX282" s="313"/>
      <c r="AY282" s="313"/>
      <c r="AZ282" s="313"/>
      <c r="BA282" s="313"/>
      <c r="BB282" s="313"/>
      <c r="BC282" s="313"/>
      <c r="BD282" s="313"/>
      <c r="BE282" s="313"/>
      <c r="BF282" s="225" t="s">
        <v>97</v>
      </c>
      <c r="BG282" s="256">
        <f t="shared" si="22"/>
        <v>0</v>
      </c>
      <c r="BH282" s="226">
        <v>0</v>
      </c>
      <c r="BI282" s="226">
        <v>0</v>
      </c>
      <c r="BJ282" s="253">
        <v>0</v>
      </c>
      <c r="BK282" s="253">
        <v>0</v>
      </c>
    </row>
    <row r="283" spans="1:63" s="223" customFormat="1" ht="48" customHeight="1">
      <c r="A283" s="306" t="s">
        <v>101</v>
      </c>
      <c r="B283" s="306"/>
      <c r="C283" s="306"/>
      <c r="D283" s="306"/>
      <c r="E283" s="306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306"/>
      <c r="T283" s="306"/>
      <c r="U283" s="306"/>
      <c r="V283" s="306"/>
      <c r="W283" s="306"/>
      <c r="X283" s="306"/>
      <c r="Y283" s="306"/>
      <c r="Z283" s="306"/>
      <c r="AA283" s="306"/>
      <c r="AB283" s="306"/>
      <c r="AC283" s="306"/>
      <c r="AD283" s="306"/>
      <c r="AE283" s="306"/>
      <c r="AF283" s="306"/>
      <c r="AG283" s="306"/>
      <c r="AH283" s="306"/>
      <c r="AI283" s="306"/>
      <c r="AJ283" s="306"/>
      <c r="AK283" s="306"/>
      <c r="AL283" s="306"/>
      <c r="AM283" s="306"/>
      <c r="AN283" s="306"/>
      <c r="AO283" s="306"/>
      <c r="AP283" s="233"/>
      <c r="AQ283" s="313" t="s">
        <v>100</v>
      </c>
      <c r="AR283" s="313"/>
      <c r="AS283" s="313"/>
      <c r="AT283" s="313"/>
      <c r="AU283" s="313"/>
      <c r="AV283" s="313"/>
      <c r="AW283" s="313"/>
      <c r="AX283" s="313"/>
      <c r="AY283" s="234"/>
      <c r="AZ283" s="234"/>
      <c r="BA283" s="234"/>
      <c r="BB283" s="234"/>
      <c r="BC283" s="234"/>
      <c r="BD283" s="234"/>
      <c r="BE283" s="234"/>
      <c r="BF283" s="225" t="s">
        <v>97</v>
      </c>
      <c r="BG283" s="256">
        <f t="shared" si="22"/>
        <v>0</v>
      </c>
      <c r="BH283" s="226">
        <v>0</v>
      </c>
      <c r="BI283" s="226">
        <v>0</v>
      </c>
      <c r="BJ283" s="253">
        <v>0</v>
      </c>
      <c r="BK283" s="253">
        <v>0</v>
      </c>
    </row>
    <row r="284" spans="1:63" s="223" customFormat="1" ht="69" customHeight="1">
      <c r="A284" s="306" t="s">
        <v>102</v>
      </c>
      <c r="B284" s="306"/>
      <c r="C284" s="306"/>
      <c r="D284" s="306"/>
      <c r="E284" s="306"/>
      <c r="F284" s="306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306"/>
      <c r="AA284" s="306"/>
      <c r="AB284" s="306"/>
      <c r="AC284" s="306"/>
      <c r="AD284" s="306"/>
      <c r="AE284" s="306"/>
      <c r="AF284" s="306"/>
      <c r="AG284" s="306"/>
      <c r="AH284" s="306"/>
      <c r="AI284" s="306"/>
      <c r="AJ284" s="306"/>
      <c r="AK284" s="306"/>
      <c r="AL284" s="306"/>
      <c r="AM284" s="306"/>
      <c r="AN284" s="306"/>
      <c r="AO284" s="306"/>
      <c r="AP284" s="233"/>
      <c r="AQ284" s="313" t="s">
        <v>103</v>
      </c>
      <c r="AR284" s="313"/>
      <c r="AS284" s="313"/>
      <c r="AT284" s="313"/>
      <c r="AU284" s="313"/>
      <c r="AV284" s="313"/>
      <c r="AW284" s="313"/>
      <c r="AX284" s="313"/>
      <c r="AY284" s="313"/>
      <c r="AZ284" s="313"/>
      <c r="BA284" s="313"/>
      <c r="BB284" s="313"/>
      <c r="BC284" s="313"/>
      <c r="BD284" s="313"/>
      <c r="BE284" s="313"/>
      <c r="BF284" s="225" t="s">
        <v>97</v>
      </c>
      <c r="BG284" s="256">
        <f t="shared" si="22"/>
        <v>0</v>
      </c>
      <c r="BH284" s="226">
        <v>0</v>
      </c>
      <c r="BI284" s="226">
        <v>0</v>
      </c>
      <c r="BJ284" s="253">
        <v>0</v>
      </c>
      <c r="BK284" s="253">
        <v>0</v>
      </c>
    </row>
    <row r="285" spans="1:63" s="223" customFormat="1" ht="54.75" customHeight="1">
      <c r="A285" s="306" t="s">
        <v>104</v>
      </c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  <c r="Q285" s="306"/>
      <c r="R285" s="306"/>
      <c r="S285" s="306"/>
      <c r="T285" s="306"/>
      <c r="U285" s="306"/>
      <c r="V285" s="306"/>
      <c r="W285" s="306"/>
      <c r="X285" s="306"/>
      <c r="Y285" s="306"/>
      <c r="Z285" s="306"/>
      <c r="AA285" s="306"/>
      <c r="AB285" s="306"/>
      <c r="AC285" s="306"/>
      <c r="AD285" s="306"/>
      <c r="AE285" s="306"/>
      <c r="AF285" s="306"/>
      <c r="AG285" s="306"/>
      <c r="AH285" s="306"/>
      <c r="AI285" s="306"/>
      <c r="AJ285" s="306"/>
      <c r="AK285" s="306"/>
      <c r="AL285" s="306"/>
      <c r="AM285" s="306"/>
      <c r="AN285" s="306"/>
      <c r="AO285" s="306"/>
      <c r="AP285" s="224"/>
      <c r="AQ285" s="307"/>
      <c r="AR285" s="307"/>
      <c r="AS285" s="307"/>
      <c r="AT285" s="307"/>
      <c r="AU285" s="307"/>
      <c r="AV285" s="307"/>
      <c r="AW285" s="307"/>
      <c r="AX285" s="307"/>
      <c r="AY285" s="307"/>
      <c r="AZ285" s="307"/>
      <c r="BA285" s="307"/>
      <c r="BB285" s="307"/>
      <c r="BC285" s="307"/>
      <c r="BD285" s="307"/>
      <c r="BE285" s="307"/>
      <c r="BF285" s="225" t="s">
        <v>105</v>
      </c>
      <c r="BG285" s="256">
        <f t="shared" si="22"/>
        <v>0</v>
      </c>
      <c r="BH285" s="226">
        <v>0</v>
      </c>
      <c r="BI285" s="226">
        <v>0</v>
      </c>
      <c r="BJ285" s="253">
        <v>0</v>
      </c>
      <c r="BK285" s="253">
        <v>0</v>
      </c>
    </row>
    <row r="286" spans="1:63" s="223" customFormat="1" ht="65.25" customHeight="1">
      <c r="A286" s="306" t="s">
        <v>106</v>
      </c>
      <c r="B286" s="306"/>
      <c r="C286" s="306"/>
      <c r="D286" s="306"/>
      <c r="E286" s="306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224"/>
      <c r="AQ286" s="307"/>
      <c r="AR286" s="307"/>
      <c r="AS286" s="307"/>
      <c r="AT286" s="307"/>
      <c r="AU286" s="307"/>
      <c r="AV286" s="307"/>
      <c r="AW286" s="307"/>
      <c r="AX286" s="307"/>
      <c r="AY286" s="307"/>
      <c r="AZ286" s="307"/>
      <c r="BA286" s="307"/>
      <c r="BB286" s="307"/>
      <c r="BC286" s="307"/>
      <c r="BD286" s="307"/>
      <c r="BE286" s="307"/>
      <c r="BF286" s="225" t="s">
        <v>107</v>
      </c>
      <c r="BG286" s="256">
        <f t="shared" si="22"/>
        <v>0</v>
      </c>
      <c r="BH286" s="226">
        <v>0</v>
      </c>
      <c r="BI286" s="226">
        <v>0</v>
      </c>
      <c r="BJ286" s="253">
        <v>0</v>
      </c>
      <c r="BK286" s="253">
        <v>0</v>
      </c>
    </row>
    <row r="287" spans="1:63" s="223" customFormat="1" ht="33.75" customHeight="1">
      <c r="A287" s="306" t="s">
        <v>108</v>
      </c>
      <c r="B287" s="306"/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306"/>
      <c r="AK287" s="306"/>
      <c r="AL287" s="306"/>
      <c r="AM287" s="306"/>
      <c r="AN287" s="306"/>
      <c r="AO287" s="306"/>
      <c r="AP287" s="224"/>
      <c r="AQ287" s="307"/>
      <c r="AR287" s="307"/>
      <c r="AS287" s="307"/>
      <c r="AT287" s="307"/>
      <c r="AU287" s="307"/>
      <c r="AV287" s="307"/>
      <c r="AW287" s="307"/>
      <c r="AX287" s="307"/>
      <c r="AY287" s="307"/>
      <c r="AZ287" s="307"/>
      <c r="BA287" s="307"/>
      <c r="BB287" s="307"/>
      <c r="BC287" s="307"/>
      <c r="BD287" s="307"/>
      <c r="BE287" s="307"/>
      <c r="BF287" s="225" t="s">
        <v>109</v>
      </c>
      <c r="BG287" s="256">
        <f t="shared" si="22"/>
        <v>0</v>
      </c>
      <c r="BH287" s="226">
        <v>0</v>
      </c>
      <c r="BI287" s="226">
        <v>0</v>
      </c>
      <c r="BJ287" s="253">
        <v>0</v>
      </c>
      <c r="BK287" s="253">
        <v>0</v>
      </c>
    </row>
    <row r="288" spans="1:63" s="223" customFormat="1" ht="42.75" customHeight="1">
      <c r="A288" s="312" t="s">
        <v>110</v>
      </c>
      <c r="B288" s="312"/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312"/>
      <c r="P288" s="312"/>
      <c r="Q288" s="312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I288" s="312"/>
      <c r="AJ288" s="312"/>
      <c r="AK288" s="312"/>
      <c r="AL288" s="312"/>
      <c r="AM288" s="312"/>
      <c r="AN288" s="312"/>
      <c r="AO288" s="312"/>
      <c r="AP288" s="233">
        <v>300</v>
      </c>
      <c r="AQ288" s="313" t="s">
        <v>21</v>
      </c>
      <c r="AR288" s="313"/>
      <c r="AS288" s="313"/>
      <c r="AT288" s="313"/>
      <c r="AU288" s="313"/>
      <c r="AV288" s="313"/>
      <c r="AW288" s="313"/>
      <c r="AX288" s="313"/>
      <c r="AY288" s="313"/>
      <c r="AZ288" s="313"/>
      <c r="BA288" s="313"/>
      <c r="BB288" s="313"/>
      <c r="BC288" s="234"/>
      <c r="BD288" s="234"/>
      <c r="BE288" s="234"/>
      <c r="BF288" s="234" t="s">
        <v>21</v>
      </c>
      <c r="BG288" s="256">
        <f>BG290+BG291+BG292+BG293+BG294+BG295+BG296+BG297+BG298</f>
        <v>0</v>
      </c>
      <c r="BH288" s="256">
        <f>BH290+BH291</f>
        <v>0</v>
      </c>
      <c r="BI288" s="256">
        <f>BI290+BI291</f>
        <v>0</v>
      </c>
      <c r="BJ288" s="256">
        <f>BJ290+BJ291</f>
        <v>0</v>
      </c>
      <c r="BK288" s="256">
        <f>BK290+BK291</f>
        <v>0</v>
      </c>
    </row>
    <row r="289" spans="1:63" s="223" customFormat="1" ht="18.75" customHeight="1">
      <c r="A289" s="306" t="s">
        <v>111</v>
      </c>
      <c r="B289" s="306"/>
      <c r="C289" s="306"/>
      <c r="D289" s="306"/>
      <c r="E289" s="306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306"/>
      <c r="AA289" s="306"/>
      <c r="AB289" s="306"/>
      <c r="AC289" s="306"/>
      <c r="AD289" s="306"/>
      <c r="AE289" s="306"/>
      <c r="AF289" s="306"/>
      <c r="AG289" s="306"/>
      <c r="AH289" s="306"/>
      <c r="AI289" s="306"/>
      <c r="AJ289" s="306"/>
      <c r="AK289" s="306"/>
      <c r="AL289" s="306"/>
      <c r="AM289" s="306"/>
      <c r="AN289" s="306"/>
      <c r="AO289" s="306"/>
      <c r="AP289" s="224"/>
      <c r="AQ289" s="307"/>
      <c r="AR289" s="307"/>
      <c r="AS289" s="307"/>
      <c r="AT289" s="307"/>
      <c r="AU289" s="307"/>
      <c r="AV289" s="307"/>
      <c r="AW289" s="307"/>
      <c r="AX289" s="307"/>
      <c r="AY289" s="307"/>
      <c r="AZ289" s="307"/>
      <c r="BA289" s="307"/>
      <c r="BB289" s="307"/>
      <c r="BC289" s="225"/>
      <c r="BD289" s="225"/>
      <c r="BE289" s="225"/>
      <c r="BF289" s="225"/>
      <c r="BG289" s="256"/>
      <c r="BH289" s="226"/>
      <c r="BI289" s="226"/>
      <c r="BJ289" s="226"/>
      <c r="BK289" s="228"/>
    </row>
    <row r="290" spans="1:63" s="223" customFormat="1" ht="33" customHeight="1">
      <c r="A290" s="306" t="s">
        <v>112</v>
      </c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  <c r="AA290" s="306"/>
      <c r="AB290" s="306"/>
      <c r="AC290" s="306"/>
      <c r="AD290" s="306"/>
      <c r="AE290" s="306"/>
      <c r="AF290" s="306"/>
      <c r="AG290" s="306"/>
      <c r="AH290" s="306"/>
      <c r="AI290" s="306"/>
      <c r="AJ290" s="306"/>
      <c r="AK290" s="306"/>
      <c r="AL290" s="306"/>
      <c r="AM290" s="306"/>
      <c r="AN290" s="306"/>
      <c r="AO290" s="306"/>
      <c r="AP290" s="224"/>
      <c r="AQ290" s="307" t="s">
        <v>59</v>
      </c>
      <c r="AR290" s="307"/>
      <c r="AS290" s="307"/>
      <c r="AT290" s="307"/>
      <c r="AU290" s="307"/>
      <c r="AV290" s="307"/>
      <c r="AW290" s="307"/>
      <c r="AX290" s="307"/>
      <c r="AY290" s="307"/>
      <c r="AZ290" s="307"/>
      <c r="BA290" s="307"/>
      <c r="BB290" s="307"/>
      <c r="BC290" s="225"/>
      <c r="BD290" s="225"/>
      <c r="BE290" s="225"/>
      <c r="BF290" s="225" t="s">
        <v>113</v>
      </c>
      <c r="BG290" s="256">
        <f>BH290+BI290+BJ290+BK290</f>
        <v>0</v>
      </c>
      <c r="BH290" s="226">
        <v>0</v>
      </c>
      <c r="BI290" s="226">
        <v>0</v>
      </c>
      <c r="BJ290" s="226">
        <v>0</v>
      </c>
      <c r="BK290" s="226">
        <v>0</v>
      </c>
    </row>
    <row r="291" spans="1:63" s="223" customFormat="1" ht="32.25" customHeight="1">
      <c r="A291" s="306" t="s">
        <v>114</v>
      </c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  <c r="M291" s="306"/>
      <c r="N291" s="306"/>
      <c r="O291" s="306"/>
      <c r="P291" s="306"/>
      <c r="Q291" s="306"/>
      <c r="R291" s="306"/>
      <c r="S291" s="306"/>
      <c r="T291" s="306"/>
      <c r="U291" s="306"/>
      <c r="V291" s="306"/>
      <c r="W291" s="306"/>
      <c r="X291" s="306"/>
      <c r="Y291" s="306"/>
      <c r="Z291" s="306"/>
      <c r="AA291" s="306"/>
      <c r="AB291" s="306"/>
      <c r="AC291" s="306"/>
      <c r="AD291" s="306"/>
      <c r="AE291" s="306"/>
      <c r="AF291" s="306"/>
      <c r="AG291" s="306"/>
      <c r="AH291" s="306"/>
      <c r="AI291" s="306"/>
      <c r="AJ291" s="306"/>
      <c r="AK291" s="306"/>
      <c r="AL291" s="306"/>
      <c r="AM291" s="306"/>
      <c r="AN291" s="306"/>
      <c r="AO291" s="306"/>
      <c r="AP291" s="224"/>
      <c r="AQ291" s="307" t="s">
        <v>59</v>
      </c>
      <c r="AR291" s="307"/>
      <c r="AS291" s="307"/>
      <c r="AT291" s="307"/>
      <c r="AU291" s="307"/>
      <c r="AV291" s="307"/>
      <c r="AW291" s="307"/>
      <c r="AX291" s="307"/>
      <c r="AY291" s="307"/>
      <c r="AZ291" s="307"/>
      <c r="BA291" s="307"/>
      <c r="BB291" s="307"/>
      <c r="BC291" s="225"/>
      <c r="BD291" s="225"/>
      <c r="BE291" s="225"/>
      <c r="BF291" s="225" t="s">
        <v>115</v>
      </c>
      <c r="BG291" s="256">
        <f>BH291+BI291+BJ291+BK291</f>
        <v>0</v>
      </c>
      <c r="BH291" s="256">
        <f>BH292+BH293+BH294+BH295+BH296+BH297+BH298</f>
        <v>0</v>
      </c>
      <c r="BI291" s="256">
        <f>BI292+BI293+BI294+BI295+BI296+BI297+BI298</f>
        <v>0</v>
      </c>
      <c r="BJ291" s="256">
        <f>BJ292+BJ293+BJ294+BJ295+BJ296+BJ297+BJ298</f>
        <v>0</v>
      </c>
      <c r="BK291" s="256">
        <f>BK292+BK293+BK294+BK295+BK296+BK297+BK298</f>
        <v>0</v>
      </c>
    </row>
    <row r="292" spans="1:63" s="223" customFormat="1" ht="49.5" customHeight="1">
      <c r="A292" s="306" t="s">
        <v>116</v>
      </c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  <c r="R292" s="306"/>
      <c r="S292" s="306"/>
      <c r="T292" s="306"/>
      <c r="U292" s="306"/>
      <c r="V292" s="306"/>
      <c r="W292" s="306"/>
      <c r="X292" s="306"/>
      <c r="Y292" s="306"/>
      <c r="Z292" s="306"/>
      <c r="AA292" s="306"/>
      <c r="AB292" s="306"/>
      <c r="AC292" s="306"/>
      <c r="AD292" s="306"/>
      <c r="AE292" s="306"/>
      <c r="AF292" s="306"/>
      <c r="AG292" s="306"/>
      <c r="AH292" s="306"/>
      <c r="AI292" s="306"/>
      <c r="AJ292" s="306"/>
      <c r="AK292" s="306"/>
      <c r="AL292" s="306"/>
      <c r="AM292" s="306"/>
      <c r="AN292" s="306"/>
      <c r="AO292" s="306"/>
      <c r="AP292" s="224"/>
      <c r="AQ292" s="307" t="s">
        <v>59</v>
      </c>
      <c r="AR292" s="307"/>
      <c r="AS292" s="307"/>
      <c r="AT292" s="307"/>
      <c r="AU292" s="307"/>
      <c r="AV292" s="307"/>
      <c r="AW292" s="307"/>
      <c r="AX292" s="307"/>
      <c r="AY292" s="307"/>
      <c r="AZ292" s="307"/>
      <c r="BA292" s="307"/>
      <c r="BB292" s="307"/>
      <c r="BC292" s="225"/>
      <c r="BD292" s="225"/>
      <c r="BE292" s="225"/>
      <c r="BF292" s="225" t="s">
        <v>117</v>
      </c>
      <c r="BG292" s="256">
        <f aca="true" t="shared" si="23" ref="BG292:BG298">BH292+BI292+BJ292+BK292</f>
        <v>0</v>
      </c>
      <c r="BH292" s="226">
        <v>0</v>
      </c>
      <c r="BI292" s="226">
        <v>0</v>
      </c>
      <c r="BJ292" s="226">
        <v>0</v>
      </c>
      <c r="BK292" s="226">
        <v>0</v>
      </c>
    </row>
    <row r="293" spans="1:63" s="223" customFormat="1" ht="55.5" customHeight="1">
      <c r="A293" s="306" t="s">
        <v>118</v>
      </c>
      <c r="B293" s="306"/>
      <c r="C293" s="306"/>
      <c r="D293" s="306"/>
      <c r="E293" s="306"/>
      <c r="F293" s="306"/>
      <c r="G293" s="306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  <c r="R293" s="306"/>
      <c r="S293" s="306"/>
      <c r="T293" s="306"/>
      <c r="U293" s="306"/>
      <c r="V293" s="306"/>
      <c r="W293" s="306"/>
      <c r="X293" s="306"/>
      <c r="Y293" s="306"/>
      <c r="Z293" s="306"/>
      <c r="AA293" s="306"/>
      <c r="AB293" s="306"/>
      <c r="AC293" s="306"/>
      <c r="AD293" s="306"/>
      <c r="AE293" s="306"/>
      <c r="AF293" s="306"/>
      <c r="AG293" s="306"/>
      <c r="AH293" s="306"/>
      <c r="AI293" s="306"/>
      <c r="AJ293" s="306"/>
      <c r="AK293" s="306"/>
      <c r="AL293" s="306"/>
      <c r="AM293" s="306"/>
      <c r="AN293" s="306"/>
      <c r="AO293" s="306"/>
      <c r="AP293" s="224"/>
      <c r="AQ293" s="307" t="s">
        <v>59</v>
      </c>
      <c r="AR293" s="307"/>
      <c r="AS293" s="307"/>
      <c r="AT293" s="307"/>
      <c r="AU293" s="307"/>
      <c r="AV293" s="307"/>
      <c r="AW293" s="307"/>
      <c r="AX293" s="307"/>
      <c r="AY293" s="307"/>
      <c r="AZ293" s="307"/>
      <c r="BA293" s="307"/>
      <c r="BB293" s="307"/>
      <c r="BC293" s="225"/>
      <c r="BD293" s="225"/>
      <c r="BE293" s="225"/>
      <c r="BF293" s="225" t="s">
        <v>119</v>
      </c>
      <c r="BG293" s="256">
        <f t="shared" si="23"/>
        <v>0</v>
      </c>
      <c r="BH293" s="226">
        <v>0</v>
      </c>
      <c r="BI293" s="226">
        <v>0</v>
      </c>
      <c r="BJ293" s="226">
        <v>0</v>
      </c>
      <c r="BK293" s="226">
        <v>0</v>
      </c>
    </row>
    <row r="294" spans="1:63" s="223" customFormat="1" ht="34.5" customHeight="1">
      <c r="A294" s="306" t="s">
        <v>120</v>
      </c>
      <c r="B294" s="306"/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306"/>
      <c r="P294" s="306"/>
      <c r="Q294" s="306"/>
      <c r="R294" s="306"/>
      <c r="S294" s="306"/>
      <c r="T294" s="306"/>
      <c r="U294" s="306"/>
      <c r="V294" s="306"/>
      <c r="W294" s="306"/>
      <c r="X294" s="306"/>
      <c r="Y294" s="306"/>
      <c r="Z294" s="306"/>
      <c r="AA294" s="306"/>
      <c r="AB294" s="306"/>
      <c r="AC294" s="306"/>
      <c r="AD294" s="306"/>
      <c r="AE294" s="306"/>
      <c r="AF294" s="306"/>
      <c r="AG294" s="306"/>
      <c r="AH294" s="306"/>
      <c r="AI294" s="306"/>
      <c r="AJ294" s="306"/>
      <c r="AK294" s="306"/>
      <c r="AL294" s="306"/>
      <c r="AM294" s="306"/>
      <c r="AN294" s="306"/>
      <c r="AO294" s="306"/>
      <c r="AP294" s="224"/>
      <c r="AQ294" s="307" t="s">
        <v>59</v>
      </c>
      <c r="AR294" s="307"/>
      <c r="AS294" s="307"/>
      <c r="AT294" s="307"/>
      <c r="AU294" s="307"/>
      <c r="AV294" s="307"/>
      <c r="AW294" s="307"/>
      <c r="AX294" s="307"/>
      <c r="AY294" s="307"/>
      <c r="AZ294" s="307"/>
      <c r="BA294" s="307"/>
      <c r="BB294" s="307"/>
      <c r="BC294" s="225"/>
      <c r="BD294" s="225"/>
      <c r="BE294" s="225"/>
      <c r="BF294" s="225" t="s">
        <v>121</v>
      </c>
      <c r="BG294" s="256">
        <f t="shared" si="23"/>
        <v>0</v>
      </c>
      <c r="BH294" s="226">
        <v>0</v>
      </c>
      <c r="BI294" s="226">
        <v>0</v>
      </c>
      <c r="BJ294" s="226">
        <v>0</v>
      </c>
      <c r="BK294" s="226">
        <v>0</v>
      </c>
    </row>
    <row r="295" spans="1:63" s="223" customFormat="1" ht="35.25" customHeight="1">
      <c r="A295" s="306" t="s">
        <v>122</v>
      </c>
      <c r="B295" s="306"/>
      <c r="C295" s="306"/>
      <c r="D295" s="306"/>
      <c r="E295" s="306"/>
      <c r="F295" s="306"/>
      <c r="G295" s="306"/>
      <c r="H295" s="306"/>
      <c r="I295" s="306"/>
      <c r="J295" s="306"/>
      <c r="K295" s="306"/>
      <c r="L295" s="306"/>
      <c r="M295" s="306"/>
      <c r="N295" s="306"/>
      <c r="O295" s="306"/>
      <c r="P295" s="306"/>
      <c r="Q295" s="306"/>
      <c r="R295" s="306"/>
      <c r="S295" s="306"/>
      <c r="T295" s="306"/>
      <c r="U295" s="306"/>
      <c r="V295" s="306"/>
      <c r="W295" s="306"/>
      <c r="X295" s="306"/>
      <c r="Y295" s="306"/>
      <c r="Z295" s="306"/>
      <c r="AA295" s="306"/>
      <c r="AB295" s="306"/>
      <c r="AC295" s="306"/>
      <c r="AD295" s="306"/>
      <c r="AE295" s="306"/>
      <c r="AF295" s="306"/>
      <c r="AG295" s="306"/>
      <c r="AH295" s="306"/>
      <c r="AI295" s="306"/>
      <c r="AJ295" s="306"/>
      <c r="AK295" s="306"/>
      <c r="AL295" s="306"/>
      <c r="AM295" s="306"/>
      <c r="AN295" s="306"/>
      <c r="AO295" s="306"/>
      <c r="AP295" s="224"/>
      <c r="AQ295" s="307"/>
      <c r="AR295" s="307"/>
      <c r="AS295" s="307"/>
      <c r="AT295" s="307"/>
      <c r="AU295" s="307"/>
      <c r="AV295" s="307"/>
      <c r="AW295" s="307"/>
      <c r="AX295" s="307"/>
      <c r="AY295" s="307"/>
      <c r="AZ295" s="307"/>
      <c r="BA295" s="307"/>
      <c r="BB295" s="307"/>
      <c r="BC295" s="225"/>
      <c r="BD295" s="225"/>
      <c r="BE295" s="225"/>
      <c r="BF295" s="225" t="s">
        <v>123</v>
      </c>
      <c r="BG295" s="256">
        <f t="shared" si="23"/>
        <v>0</v>
      </c>
      <c r="BH295" s="226">
        <v>0</v>
      </c>
      <c r="BI295" s="226">
        <v>0</v>
      </c>
      <c r="BJ295" s="226">
        <v>0</v>
      </c>
      <c r="BK295" s="226">
        <v>0</v>
      </c>
    </row>
    <row r="296" spans="1:63" s="223" customFormat="1" ht="35.25" customHeight="1">
      <c r="A296" s="306" t="s">
        <v>124</v>
      </c>
      <c r="B296" s="306"/>
      <c r="C296" s="306"/>
      <c r="D296" s="306"/>
      <c r="E296" s="306"/>
      <c r="F296" s="306"/>
      <c r="G296" s="306"/>
      <c r="H296" s="306"/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  <c r="AA296" s="306"/>
      <c r="AB296" s="306"/>
      <c r="AC296" s="306"/>
      <c r="AD296" s="306"/>
      <c r="AE296" s="306"/>
      <c r="AF296" s="306"/>
      <c r="AG296" s="306"/>
      <c r="AH296" s="306"/>
      <c r="AI296" s="306"/>
      <c r="AJ296" s="306"/>
      <c r="AK296" s="306"/>
      <c r="AL296" s="306"/>
      <c r="AM296" s="306"/>
      <c r="AN296" s="306"/>
      <c r="AO296" s="306"/>
      <c r="AP296" s="224"/>
      <c r="AQ296" s="307"/>
      <c r="AR296" s="307"/>
      <c r="AS296" s="307"/>
      <c r="AT296" s="307"/>
      <c r="AU296" s="307"/>
      <c r="AV296" s="307"/>
      <c r="AW296" s="307"/>
      <c r="AX296" s="307"/>
      <c r="AY296" s="307"/>
      <c r="AZ296" s="307"/>
      <c r="BA296" s="307"/>
      <c r="BB296" s="307"/>
      <c r="BC296" s="225"/>
      <c r="BD296" s="225"/>
      <c r="BE296" s="225"/>
      <c r="BF296" s="225" t="s">
        <v>125</v>
      </c>
      <c r="BG296" s="256">
        <f t="shared" si="23"/>
        <v>0</v>
      </c>
      <c r="BH296" s="226">
        <v>0</v>
      </c>
      <c r="BI296" s="226">
        <v>0</v>
      </c>
      <c r="BJ296" s="226">
        <v>0</v>
      </c>
      <c r="BK296" s="226">
        <v>0</v>
      </c>
    </row>
    <row r="297" spans="1:63" s="223" customFormat="1" ht="34.5" customHeight="1">
      <c r="A297" s="306" t="s">
        <v>126</v>
      </c>
      <c r="B297" s="306"/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  <c r="Q297" s="306"/>
      <c r="R297" s="306"/>
      <c r="S297" s="306"/>
      <c r="T297" s="306"/>
      <c r="U297" s="306"/>
      <c r="V297" s="306"/>
      <c r="W297" s="306"/>
      <c r="X297" s="306"/>
      <c r="Y297" s="306"/>
      <c r="Z297" s="306"/>
      <c r="AA297" s="306"/>
      <c r="AB297" s="306"/>
      <c r="AC297" s="306"/>
      <c r="AD297" s="306"/>
      <c r="AE297" s="306"/>
      <c r="AF297" s="306"/>
      <c r="AG297" s="306"/>
      <c r="AH297" s="306"/>
      <c r="AI297" s="306"/>
      <c r="AJ297" s="306"/>
      <c r="AK297" s="306"/>
      <c r="AL297" s="306"/>
      <c r="AM297" s="306"/>
      <c r="AN297" s="306"/>
      <c r="AO297" s="306"/>
      <c r="AP297" s="224"/>
      <c r="AQ297" s="307"/>
      <c r="AR297" s="307"/>
      <c r="AS297" s="307"/>
      <c r="AT297" s="307"/>
      <c r="AU297" s="307"/>
      <c r="AV297" s="307"/>
      <c r="AW297" s="307"/>
      <c r="AX297" s="307"/>
      <c r="AY297" s="307"/>
      <c r="AZ297" s="307"/>
      <c r="BA297" s="307"/>
      <c r="BB297" s="307"/>
      <c r="BC297" s="225"/>
      <c r="BD297" s="225"/>
      <c r="BE297" s="225"/>
      <c r="BF297" s="225" t="s">
        <v>127</v>
      </c>
      <c r="BG297" s="256">
        <f t="shared" si="23"/>
        <v>0</v>
      </c>
      <c r="BH297" s="226">
        <v>0</v>
      </c>
      <c r="BI297" s="226">
        <v>0</v>
      </c>
      <c r="BJ297" s="226">
        <v>0</v>
      </c>
      <c r="BK297" s="226">
        <v>0</v>
      </c>
    </row>
    <row r="298" spans="1:63" s="223" customFormat="1" ht="50.25" customHeight="1">
      <c r="A298" s="306" t="s">
        <v>137</v>
      </c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  <c r="N298" s="306"/>
      <c r="O298" s="306"/>
      <c r="P298" s="306"/>
      <c r="Q298" s="306"/>
      <c r="R298" s="306"/>
      <c r="S298" s="306"/>
      <c r="T298" s="306"/>
      <c r="U298" s="306"/>
      <c r="V298" s="306"/>
      <c r="W298" s="306"/>
      <c r="X298" s="306"/>
      <c r="Y298" s="306"/>
      <c r="Z298" s="306"/>
      <c r="AA298" s="306"/>
      <c r="AB298" s="306"/>
      <c r="AC298" s="306"/>
      <c r="AD298" s="306"/>
      <c r="AE298" s="306"/>
      <c r="AF298" s="306"/>
      <c r="AG298" s="306"/>
      <c r="AH298" s="306"/>
      <c r="AI298" s="306"/>
      <c r="AJ298" s="306"/>
      <c r="AK298" s="306"/>
      <c r="AL298" s="306"/>
      <c r="AM298" s="306"/>
      <c r="AN298" s="306"/>
      <c r="AO298" s="306"/>
      <c r="AP298" s="224"/>
      <c r="AQ298" s="307"/>
      <c r="AR298" s="307"/>
      <c r="AS298" s="307"/>
      <c r="AT298" s="307"/>
      <c r="AU298" s="307"/>
      <c r="AV298" s="307"/>
      <c r="AW298" s="307"/>
      <c r="AX298" s="307"/>
      <c r="AY298" s="307"/>
      <c r="AZ298" s="307"/>
      <c r="BA298" s="307"/>
      <c r="BB298" s="307"/>
      <c r="BC298" s="225"/>
      <c r="BD298" s="225"/>
      <c r="BE298" s="225"/>
      <c r="BF298" s="225" t="s">
        <v>138</v>
      </c>
      <c r="BG298" s="256">
        <f t="shared" si="23"/>
        <v>0</v>
      </c>
      <c r="BH298" s="226">
        <v>0</v>
      </c>
      <c r="BI298" s="226">
        <v>0</v>
      </c>
      <c r="BJ298" s="226">
        <v>0</v>
      </c>
      <c r="BK298" s="226">
        <v>0</v>
      </c>
    </row>
    <row r="299" spans="1:63" s="223" customFormat="1" ht="39" customHeight="1">
      <c r="A299" s="312" t="s">
        <v>130</v>
      </c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312"/>
      <c r="P299" s="312"/>
      <c r="Q299" s="312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I299" s="312"/>
      <c r="AJ299" s="312"/>
      <c r="AK299" s="312"/>
      <c r="AL299" s="312"/>
      <c r="AM299" s="312"/>
      <c r="AN299" s="312"/>
      <c r="AO299" s="312"/>
      <c r="AP299" s="233">
        <v>350</v>
      </c>
      <c r="AQ299" s="307"/>
      <c r="AR299" s="307"/>
      <c r="AS299" s="307"/>
      <c r="AT299" s="307"/>
      <c r="AU299" s="307"/>
      <c r="AV299" s="307"/>
      <c r="AW299" s="307"/>
      <c r="AX299" s="307"/>
      <c r="AY299" s="307"/>
      <c r="AZ299" s="307"/>
      <c r="BA299" s="307"/>
      <c r="BB299" s="307"/>
      <c r="BC299" s="225"/>
      <c r="BD299" s="225"/>
      <c r="BE299" s="225"/>
      <c r="BF299" s="225"/>
      <c r="BG299" s="256">
        <f>BG301+BG302</f>
        <v>0</v>
      </c>
      <c r="BH299" s="256">
        <f>BH301+BH302</f>
        <v>0</v>
      </c>
      <c r="BI299" s="256">
        <f>BI301+BI302</f>
        <v>0</v>
      </c>
      <c r="BJ299" s="256">
        <f>BJ301+BJ302</f>
        <v>0</v>
      </c>
      <c r="BK299" s="256">
        <f>BK301+BK302</f>
        <v>0</v>
      </c>
    </row>
    <row r="300" spans="1:63" s="223" customFormat="1" ht="18.75" customHeight="1">
      <c r="A300" s="306" t="s">
        <v>9</v>
      </c>
      <c r="B300" s="306"/>
      <c r="C300" s="306"/>
      <c r="D300" s="306"/>
      <c r="E300" s="306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  <c r="AA300" s="306"/>
      <c r="AB300" s="306"/>
      <c r="AC300" s="306"/>
      <c r="AD300" s="306"/>
      <c r="AE300" s="306"/>
      <c r="AF300" s="306"/>
      <c r="AG300" s="306"/>
      <c r="AH300" s="306"/>
      <c r="AI300" s="306"/>
      <c r="AJ300" s="306"/>
      <c r="AK300" s="306"/>
      <c r="AL300" s="306"/>
      <c r="AM300" s="306"/>
      <c r="AN300" s="306"/>
      <c r="AO300" s="306"/>
      <c r="AP300" s="224"/>
      <c r="AQ300" s="307"/>
      <c r="AR300" s="307"/>
      <c r="AS300" s="307"/>
      <c r="AT300" s="307"/>
      <c r="AU300" s="307"/>
      <c r="AV300" s="307"/>
      <c r="AW300" s="307"/>
      <c r="AX300" s="307"/>
      <c r="AY300" s="307"/>
      <c r="AZ300" s="307"/>
      <c r="BA300" s="307"/>
      <c r="BB300" s="307"/>
      <c r="BC300" s="225"/>
      <c r="BD300" s="225"/>
      <c r="BE300" s="225"/>
      <c r="BF300" s="225"/>
      <c r="BG300" s="256"/>
      <c r="BH300" s="226"/>
      <c r="BI300" s="226"/>
      <c r="BJ300" s="226"/>
      <c r="BK300" s="226"/>
    </row>
    <row r="301" spans="1:63" s="223" customFormat="1" ht="81" customHeight="1">
      <c r="A301" s="306" t="s">
        <v>131</v>
      </c>
      <c r="B301" s="306"/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  <c r="AA301" s="306"/>
      <c r="AB301" s="306"/>
      <c r="AC301" s="306"/>
      <c r="AD301" s="306"/>
      <c r="AE301" s="306"/>
      <c r="AF301" s="306"/>
      <c r="AG301" s="306"/>
      <c r="AH301" s="306"/>
      <c r="AI301" s="306"/>
      <c r="AJ301" s="306"/>
      <c r="AK301" s="306"/>
      <c r="AL301" s="306"/>
      <c r="AM301" s="306"/>
      <c r="AN301" s="306"/>
      <c r="AO301" s="306"/>
      <c r="AP301" s="224"/>
      <c r="AQ301" s="307"/>
      <c r="AR301" s="307"/>
      <c r="AS301" s="307"/>
      <c r="AT301" s="307"/>
      <c r="AU301" s="307"/>
      <c r="AV301" s="307"/>
      <c r="AW301" s="307"/>
      <c r="AX301" s="307"/>
      <c r="AY301" s="307"/>
      <c r="AZ301" s="307"/>
      <c r="BA301" s="307"/>
      <c r="BB301" s="307"/>
      <c r="BC301" s="225"/>
      <c r="BD301" s="225"/>
      <c r="BE301" s="225"/>
      <c r="BF301" s="225" t="s">
        <v>132</v>
      </c>
      <c r="BG301" s="256">
        <f>BH301+BI301+BJ301+BK301</f>
        <v>0</v>
      </c>
      <c r="BH301" s="226">
        <v>0</v>
      </c>
      <c r="BI301" s="226">
        <v>0</v>
      </c>
      <c r="BJ301" s="226">
        <v>0</v>
      </c>
      <c r="BK301" s="226">
        <v>0</v>
      </c>
    </row>
    <row r="302" spans="1:63" s="223" customFormat="1" ht="82.5" customHeight="1">
      <c r="A302" s="306" t="s">
        <v>133</v>
      </c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  <c r="AA302" s="306"/>
      <c r="AB302" s="306"/>
      <c r="AC302" s="306"/>
      <c r="AD302" s="306"/>
      <c r="AE302" s="306"/>
      <c r="AF302" s="306"/>
      <c r="AG302" s="306"/>
      <c r="AH302" s="306"/>
      <c r="AI302" s="306"/>
      <c r="AJ302" s="306"/>
      <c r="AK302" s="306"/>
      <c r="AL302" s="306"/>
      <c r="AM302" s="306"/>
      <c r="AN302" s="306"/>
      <c r="AO302" s="306"/>
      <c r="AP302" s="224"/>
      <c r="AQ302" s="307"/>
      <c r="AR302" s="307"/>
      <c r="AS302" s="307"/>
      <c r="AT302" s="307"/>
      <c r="AU302" s="307"/>
      <c r="AV302" s="307"/>
      <c r="AW302" s="307"/>
      <c r="AX302" s="307"/>
      <c r="AY302" s="307"/>
      <c r="AZ302" s="307"/>
      <c r="BA302" s="307"/>
      <c r="BB302" s="307"/>
      <c r="BC302" s="225"/>
      <c r="BD302" s="225"/>
      <c r="BE302" s="225"/>
      <c r="BF302" s="225" t="s">
        <v>134</v>
      </c>
      <c r="BG302" s="256">
        <f>BH302+BI302+BJ302+BK302</f>
        <v>0</v>
      </c>
      <c r="BH302" s="226">
        <v>0</v>
      </c>
      <c r="BI302" s="226">
        <v>0</v>
      </c>
      <c r="BJ302" s="226">
        <v>0</v>
      </c>
      <c r="BK302" s="226">
        <v>0</v>
      </c>
    </row>
    <row r="303" spans="1:63" s="260" customFormat="1" ht="61.5" customHeight="1">
      <c r="A303" s="317" t="s">
        <v>41</v>
      </c>
      <c r="B303" s="317"/>
      <c r="C303" s="317"/>
      <c r="D303" s="317"/>
      <c r="E303" s="317"/>
      <c r="F303" s="317"/>
      <c r="G303" s="317"/>
      <c r="H303" s="317"/>
      <c r="I303" s="317"/>
      <c r="J303" s="317"/>
      <c r="K303" s="317"/>
      <c r="L303" s="317"/>
      <c r="M303" s="317"/>
      <c r="N303" s="317"/>
      <c r="O303" s="317"/>
      <c r="P303" s="317"/>
      <c r="Q303" s="317"/>
      <c r="R303" s="317"/>
      <c r="S303" s="317"/>
      <c r="T303" s="317"/>
      <c r="U303" s="317"/>
      <c r="V303" s="317"/>
      <c r="W303" s="317"/>
      <c r="X303" s="317"/>
      <c r="Y303" s="317"/>
      <c r="Z303" s="317"/>
      <c r="AA303" s="317"/>
      <c r="AB303" s="317"/>
      <c r="AC303" s="317"/>
      <c r="AD303" s="317"/>
      <c r="AE303" s="317"/>
      <c r="AF303" s="317"/>
      <c r="AG303" s="317"/>
      <c r="AH303" s="317"/>
      <c r="AI303" s="317"/>
      <c r="AJ303" s="317"/>
      <c r="AK303" s="317"/>
      <c r="AL303" s="317"/>
      <c r="AM303" s="317"/>
      <c r="AN303" s="317"/>
      <c r="AO303" s="317"/>
      <c r="AP303" s="257"/>
      <c r="AQ303" s="322"/>
      <c r="AR303" s="322"/>
      <c r="AS303" s="322"/>
      <c r="AT303" s="322"/>
      <c r="AU303" s="322"/>
      <c r="AV303" s="322"/>
      <c r="AW303" s="322"/>
      <c r="AX303" s="322"/>
      <c r="AY303" s="322"/>
      <c r="AZ303" s="322"/>
      <c r="BA303" s="322"/>
      <c r="BB303" s="322"/>
      <c r="BC303" s="258"/>
      <c r="BD303" s="258"/>
      <c r="BE303" s="258"/>
      <c r="BF303" s="258"/>
      <c r="BG303" s="259">
        <f>BH303+BI303+BJ303+BK303</f>
        <v>0</v>
      </c>
      <c r="BH303" s="259">
        <v>0</v>
      </c>
      <c r="BI303" s="259">
        <v>0</v>
      </c>
      <c r="BJ303" s="259">
        <v>0</v>
      </c>
      <c r="BK303" s="259">
        <v>0</v>
      </c>
    </row>
    <row r="304" spans="1:63" s="235" customFormat="1" ht="24.75" customHeight="1">
      <c r="A304" s="319" t="s">
        <v>143</v>
      </c>
      <c r="B304" s="319"/>
      <c r="C304" s="319"/>
      <c r="D304" s="319"/>
      <c r="E304" s="319"/>
      <c r="F304" s="319"/>
      <c r="G304" s="319"/>
      <c r="H304" s="319"/>
      <c r="I304" s="319"/>
      <c r="J304" s="319"/>
      <c r="K304" s="319"/>
      <c r="L304" s="319"/>
      <c r="M304" s="319"/>
      <c r="N304" s="319"/>
      <c r="O304" s="319"/>
      <c r="P304" s="319"/>
      <c r="Q304" s="319"/>
      <c r="R304" s="319"/>
      <c r="S304" s="319"/>
      <c r="T304" s="319"/>
      <c r="U304" s="319"/>
      <c r="V304" s="319"/>
      <c r="W304" s="319"/>
      <c r="X304" s="319"/>
      <c r="Y304" s="319"/>
      <c r="Z304" s="319"/>
      <c r="AA304" s="319"/>
      <c r="AB304" s="319"/>
      <c r="AC304" s="319"/>
      <c r="AD304" s="319"/>
      <c r="AE304" s="319"/>
      <c r="AF304" s="319"/>
      <c r="AG304" s="319"/>
      <c r="AH304" s="319"/>
      <c r="AI304" s="319"/>
      <c r="AJ304" s="319"/>
      <c r="AK304" s="319"/>
      <c r="AL304" s="319"/>
      <c r="AM304" s="319"/>
      <c r="AN304" s="319"/>
      <c r="AO304" s="319"/>
      <c r="AP304" s="261"/>
      <c r="AQ304" s="320"/>
      <c r="AR304" s="320"/>
      <c r="AS304" s="320"/>
      <c r="AT304" s="320"/>
      <c r="AU304" s="320"/>
      <c r="AV304" s="320"/>
      <c r="AW304" s="320"/>
      <c r="AX304" s="320"/>
      <c r="AY304" s="320"/>
      <c r="AZ304" s="320"/>
      <c r="BA304" s="320"/>
      <c r="BB304" s="320"/>
      <c r="BC304" s="262"/>
      <c r="BD304" s="262"/>
      <c r="BE304" s="262"/>
      <c r="BF304" s="263"/>
      <c r="BG304" s="263">
        <v>0</v>
      </c>
      <c r="BH304" s="263">
        <v>0</v>
      </c>
      <c r="BI304" s="263">
        <v>0</v>
      </c>
      <c r="BJ304" s="263">
        <f>BJ305</f>
        <v>0</v>
      </c>
      <c r="BK304" s="263">
        <v>0</v>
      </c>
    </row>
    <row r="305" spans="1:63" s="235" customFormat="1" ht="30" customHeight="1">
      <c r="A305" s="315" t="s">
        <v>144</v>
      </c>
      <c r="B305" s="315"/>
      <c r="C305" s="315"/>
      <c r="D305" s="315"/>
      <c r="E305" s="315"/>
      <c r="F305" s="315"/>
      <c r="G305" s="315"/>
      <c r="H305" s="315"/>
      <c r="I305" s="315"/>
      <c r="J305" s="315"/>
      <c r="K305" s="315"/>
      <c r="L305" s="315"/>
      <c r="M305" s="315"/>
      <c r="N305" s="315"/>
      <c r="O305" s="315"/>
      <c r="P305" s="315"/>
      <c r="Q305" s="315"/>
      <c r="R305" s="315"/>
      <c r="S305" s="315"/>
      <c r="T305" s="315"/>
      <c r="U305" s="315"/>
      <c r="V305" s="315"/>
      <c r="W305" s="315"/>
      <c r="X305" s="315"/>
      <c r="Y305" s="315"/>
      <c r="Z305" s="315"/>
      <c r="AA305" s="315"/>
      <c r="AB305" s="315"/>
      <c r="AC305" s="315"/>
      <c r="AD305" s="315"/>
      <c r="AE305" s="315"/>
      <c r="AF305" s="315"/>
      <c r="AG305" s="315"/>
      <c r="AH305" s="315"/>
      <c r="AI305" s="315"/>
      <c r="AJ305" s="315"/>
      <c r="AK305" s="315"/>
      <c r="AL305" s="315"/>
      <c r="AM305" s="315"/>
      <c r="AN305" s="315"/>
      <c r="AO305" s="315"/>
      <c r="AP305" s="236"/>
      <c r="AQ305" s="321"/>
      <c r="AR305" s="321"/>
      <c r="AS305" s="321"/>
      <c r="AT305" s="321"/>
      <c r="AU305" s="321"/>
      <c r="AV305" s="321"/>
      <c r="AW305" s="321"/>
      <c r="AX305" s="321"/>
      <c r="AY305" s="321"/>
      <c r="AZ305" s="321"/>
      <c r="BA305" s="321"/>
      <c r="BB305" s="321"/>
      <c r="BC305" s="237"/>
      <c r="BD305" s="237"/>
      <c r="BE305" s="237"/>
      <c r="BF305" s="249"/>
      <c r="BG305" s="263">
        <f>BH305+BI305+BJ305+BK305</f>
        <v>0</v>
      </c>
      <c r="BH305" s="263">
        <f>BH306+BH309+BH313+BH316+BH319+BH322</f>
        <v>0</v>
      </c>
      <c r="BI305" s="263">
        <f>BI306+BI309+BI313+BI316+BI319+BI322</f>
        <v>0</v>
      </c>
      <c r="BJ305" s="263">
        <f>BJ306+BJ309+BJ313+BJ316+BJ319+BJ322</f>
        <v>0</v>
      </c>
      <c r="BK305" s="263">
        <f>BK306+BK309+BK313+BK316+BK319+BK322</f>
        <v>0</v>
      </c>
    </row>
    <row r="306" spans="1:63" s="223" customFormat="1" ht="33.75" customHeight="1">
      <c r="A306" s="306" t="s">
        <v>145</v>
      </c>
      <c r="B306" s="306"/>
      <c r="C306" s="306"/>
      <c r="D306" s="306"/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306"/>
      <c r="AA306" s="306"/>
      <c r="AB306" s="306"/>
      <c r="AC306" s="306"/>
      <c r="AD306" s="306"/>
      <c r="AE306" s="306"/>
      <c r="AF306" s="306"/>
      <c r="AG306" s="306"/>
      <c r="AH306" s="306"/>
      <c r="AI306" s="306"/>
      <c r="AJ306" s="306"/>
      <c r="AK306" s="306"/>
      <c r="AL306" s="306"/>
      <c r="AM306" s="306"/>
      <c r="AN306" s="306"/>
      <c r="AO306" s="306"/>
      <c r="AP306" s="224"/>
      <c r="AQ306" s="307"/>
      <c r="AR306" s="307"/>
      <c r="AS306" s="307"/>
      <c r="AT306" s="307"/>
      <c r="AU306" s="307"/>
      <c r="AV306" s="307"/>
      <c r="AW306" s="307"/>
      <c r="AX306" s="307"/>
      <c r="AY306" s="307"/>
      <c r="AZ306" s="307"/>
      <c r="BA306" s="307"/>
      <c r="BB306" s="307"/>
      <c r="BC306" s="225"/>
      <c r="BD306" s="225"/>
      <c r="BE306" s="225"/>
      <c r="BF306" s="226"/>
      <c r="BG306" s="263">
        <f>BG307+BG308</f>
        <v>0</v>
      </c>
      <c r="BH306" s="263">
        <f>BH307+BH308</f>
        <v>0</v>
      </c>
      <c r="BI306" s="263">
        <f>BI307+BI308</f>
        <v>0</v>
      </c>
      <c r="BJ306" s="263">
        <f>BJ307+BJ308</f>
        <v>0</v>
      </c>
      <c r="BK306" s="263">
        <f>BK307+BK308</f>
        <v>0</v>
      </c>
    </row>
    <row r="307" spans="1:63" s="223" customFormat="1" ht="80.25" customHeight="1">
      <c r="A307" s="306" t="s">
        <v>146</v>
      </c>
      <c r="B307" s="306"/>
      <c r="C307" s="306"/>
      <c r="D307" s="306"/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  <c r="AA307" s="306"/>
      <c r="AB307" s="306"/>
      <c r="AC307" s="306"/>
      <c r="AD307" s="306"/>
      <c r="AE307" s="306"/>
      <c r="AF307" s="306"/>
      <c r="AG307" s="306"/>
      <c r="AH307" s="306"/>
      <c r="AI307" s="306"/>
      <c r="AJ307" s="306"/>
      <c r="AK307" s="306"/>
      <c r="AL307" s="306"/>
      <c r="AM307" s="306"/>
      <c r="AN307" s="306"/>
      <c r="AO307" s="306"/>
      <c r="AP307" s="224"/>
      <c r="AQ307" s="307" t="s">
        <v>59</v>
      </c>
      <c r="AR307" s="307"/>
      <c r="AS307" s="307"/>
      <c r="AT307" s="307"/>
      <c r="AU307" s="307"/>
      <c r="AV307" s="307"/>
      <c r="AW307" s="307"/>
      <c r="AX307" s="307"/>
      <c r="AY307" s="307"/>
      <c r="AZ307" s="307"/>
      <c r="BA307" s="307"/>
      <c r="BB307" s="307"/>
      <c r="BC307" s="225"/>
      <c r="BD307" s="225"/>
      <c r="BE307" s="225"/>
      <c r="BF307" s="264">
        <v>310</v>
      </c>
      <c r="BG307" s="263">
        <f>BH307+BI307+BJ307+BK307</f>
        <v>0</v>
      </c>
      <c r="BH307" s="226">
        <v>0</v>
      </c>
      <c r="BI307" s="226">
        <v>0</v>
      </c>
      <c r="BJ307" s="226">
        <v>0</v>
      </c>
      <c r="BK307" s="252">
        <v>0</v>
      </c>
    </row>
    <row r="308" spans="1:63" s="223" customFormat="1" ht="23.25" customHeight="1">
      <c r="A308" s="306"/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306"/>
      <c r="AA308" s="306"/>
      <c r="AB308" s="306"/>
      <c r="AC308" s="306"/>
      <c r="AD308" s="306"/>
      <c r="AE308" s="306"/>
      <c r="AF308" s="306"/>
      <c r="AG308" s="306"/>
      <c r="AH308" s="306"/>
      <c r="AI308" s="306"/>
      <c r="AJ308" s="306"/>
      <c r="AK308" s="306"/>
      <c r="AL308" s="306"/>
      <c r="AM308" s="306"/>
      <c r="AN308" s="306"/>
      <c r="AO308" s="306"/>
      <c r="AP308" s="224"/>
      <c r="AQ308" s="307"/>
      <c r="AR308" s="307"/>
      <c r="AS308" s="307"/>
      <c r="AT308" s="307"/>
      <c r="AU308" s="307"/>
      <c r="AV308" s="307"/>
      <c r="AW308" s="307"/>
      <c r="AX308" s="307"/>
      <c r="AY308" s="307"/>
      <c r="AZ308" s="307"/>
      <c r="BA308" s="307"/>
      <c r="BB308" s="307"/>
      <c r="BC308" s="225"/>
      <c r="BD308" s="225"/>
      <c r="BE308" s="225"/>
      <c r="BF308" s="226"/>
      <c r="BG308" s="263">
        <f>BH308+BI308+BJ308+BK308</f>
        <v>0</v>
      </c>
      <c r="BH308" s="226">
        <v>0</v>
      </c>
      <c r="BI308" s="226">
        <v>0</v>
      </c>
      <c r="BJ308" s="226">
        <v>0</v>
      </c>
      <c r="BK308" s="252">
        <v>0</v>
      </c>
    </row>
    <row r="309" spans="1:63" s="223" customFormat="1" ht="70.5" customHeight="1">
      <c r="A309" s="306" t="s">
        <v>147</v>
      </c>
      <c r="B309" s="306"/>
      <c r="C309" s="306"/>
      <c r="D309" s="306"/>
      <c r="E309" s="306"/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  <c r="AA309" s="306"/>
      <c r="AB309" s="306"/>
      <c r="AC309" s="306"/>
      <c r="AD309" s="306"/>
      <c r="AE309" s="306"/>
      <c r="AF309" s="306"/>
      <c r="AG309" s="306"/>
      <c r="AH309" s="306"/>
      <c r="AI309" s="306"/>
      <c r="AJ309" s="306"/>
      <c r="AK309" s="306"/>
      <c r="AL309" s="306"/>
      <c r="AM309" s="306"/>
      <c r="AN309" s="306"/>
      <c r="AO309" s="306"/>
      <c r="AP309" s="229"/>
      <c r="AQ309" s="318"/>
      <c r="AR309" s="318"/>
      <c r="AS309" s="318"/>
      <c r="AT309" s="318"/>
      <c r="AU309" s="318"/>
      <c r="AV309" s="318"/>
      <c r="AW309" s="318"/>
      <c r="AX309" s="318"/>
      <c r="AY309" s="318"/>
      <c r="AZ309" s="318"/>
      <c r="BA309" s="318"/>
      <c r="BB309" s="318"/>
      <c r="BC309" s="230"/>
      <c r="BD309" s="230"/>
      <c r="BE309" s="230"/>
      <c r="BF309" s="238"/>
      <c r="BG309" s="263">
        <f>BG310+BG311+BG312</f>
        <v>0</v>
      </c>
      <c r="BH309" s="263">
        <f>BH310+BH311+BH312</f>
        <v>0</v>
      </c>
      <c r="BI309" s="263">
        <f>BI310+BI311+BI312</f>
        <v>0</v>
      </c>
      <c r="BJ309" s="263">
        <f>BJ310+BJ311+BJ312</f>
        <v>0</v>
      </c>
      <c r="BK309" s="263">
        <f>BK310+BK311+BK312</f>
        <v>0</v>
      </c>
    </row>
    <row r="310" spans="1:63" s="223" customFormat="1" ht="31.5" customHeight="1">
      <c r="A310" s="306"/>
      <c r="B310" s="306"/>
      <c r="C310" s="306"/>
      <c r="D310" s="306"/>
      <c r="E310" s="306"/>
      <c r="F310" s="306"/>
      <c r="G310" s="306"/>
      <c r="H310" s="306"/>
      <c r="I310" s="306"/>
      <c r="J310" s="306"/>
      <c r="K310" s="306"/>
      <c r="L310" s="306"/>
      <c r="M310" s="306"/>
      <c r="N310" s="306"/>
      <c r="O310" s="306"/>
      <c r="P310" s="306"/>
      <c r="Q310" s="306"/>
      <c r="R310" s="306"/>
      <c r="S310" s="306"/>
      <c r="T310" s="306"/>
      <c r="U310" s="306"/>
      <c r="V310" s="306"/>
      <c r="W310" s="306"/>
      <c r="X310" s="306"/>
      <c r="Y310" s="306"/>
      <c r="Z310" s="306"/>
      <c r="AA310" s="306"/>
      <c r="AB310" s="306"/>
      <c r="AC310" s="306"/>
      <c r="AD310" s="306"/>
      <c r="AE310" s="306"/>
      <c r="AF310" s="306"/>
      <c r="AG310" s="306"/>
      <c r="AH310" s="306"/>
      <c r="AI310" s="306"/>
      <c r="AJ310" s="306"/>
      <c r="AK310" s="306"/>
      <c r="AL310" s="306"/>
      <c r="AM310" s="306"/>
      <c r="AN310" s="306"/>
      <c r="AO310" s="306"/>
      <c r="AP310" s="229"/>
      <c r="AQ310" s="318"/>
      <c r="AR310" s="318"/>
      <c r="AS310" s="318"/>
      <c r="AT310" s="318"/>
      <c r="AU310" s="318"/>
      <c r="AV310" s="318"/>
      <c r="AW310" s="318"/>
      <c r="AX310" s="318"/>
      <c r="AY310" s="318"/>
      <c r="AZ310" s="318"/>
      <c r="BA310" s="318"/>
      <c r="BB310" s="318"/>
      <c r="BC310" s="230"/>
      <c r="BD310" s="230"/>
      <c r="BE310" s="230"/>
      <c r="BF310" s="238"/>
      <c r="BG310" s="263">
        <f>BH310+BI310+BJ310+BK310</f>
        <v>0</v>
      </c>
      <c r="BH310" s="238">
        <v>0</v>
      </c>
      <c r="BI310" s="238">
        <v>0</v>
      </c>
      <c r="BJ310" s="238">
        <v>0</v>
      </c>
      <c r="BK310" s="265">
        <v>0</v>
      </c>
    </row>
    <row r="311" spans="1:63" s="223" customFormat="1" ht="28.5" customHeight="1">
      <c r="A311" s="306"/>
      <c r="B311" s="306"/>
      <c r="C311" s="306"/>
      <c r="D311" s="306"/>
      <c r="E311" s="306"/>
      <c r="F311" s="306"/>
      <c r="G311" s="306"/>
      <c r="H311" s="306"/>
      <c r="I311" s="306"/>
      <c r="J311" s="306"/>
      <c r="K311" s="306"/>
      <c r="L311" s="306"/>
      <c r="M311" s="306"/>
      <c r="N311" s="306"/>
      <c r="O311" s="306"/>
      <c r="P311" s="306"/>
      <c r="Q311" s="306"/>
      <c r="R311" s="306"/>
      <c r="S311" s="306"/>
      <c r="T311" s="306"/>
      <c r="U311" s="306"/>
      <c r="V311" s="306"/>
      <c r="W311" s="306"/>
      <c r="X311" s="306"/>
      <c r="Y311" s="306"/>
      <c r="Z311" s="306"/>
      <c r="AA311" s="306"/>
      <c r="AB311" s="306"/>
      <c r="AC311" s="306"/>
      <c r="AD311" s="306"/>
      <c r="AE311" s="306"/>
      <c r="AF311" s="306"/>
      <c r="AG311" s="306"/>
      <c r="AH311" s="306"/>
      <c r="AI311" s="306"/>
      <c r="AJ311" s="306"/>
      <c r="AK311" s="306"/>
      <c r="AL311" s="306"/>
      <c r="AM311" s="306"/>
      <c r="AN311" s="306"/>
      <c r="AO311" s="306"/>
      <c r="AP311" s="229"/>
      <c r="AQ311" s="318"/>
      <c r="AR311" s="318"/>
      <c r="AS311" s="318"/>
      <c r="AT311" s="318"/>
      <c r="AU311" s="318"/>
      <c r="AV311" s="318"/>
      <c r="AW311" s="318"/>
      <c r="AX311" s="318"/>
      <c r="AY311" s="318"/>
      <c r="AZ311" s="318"/>
      <c r="BA311" s="318"/>
      <c r="BB311" s="318"/>
      <c r="BC311" s="230"/>
      <c r="BD311" s="230"/>
      <c r="BE311" s="230"/>
      <c r="BF311" s="238"/>
      <c r="BG311" s="263">
        <f>BH311+BI311+BJ311+BK311</f>
        <v>0</v>
      </c>
      <c r="BH311" s="238">
        <v>0</v>
      </c>
      <c r="BI311" s="238">
        <v>0</v>
      </c>
      <c r="BJ311" s="238">
        <v>0</v>
      </c>
      <c r="BK311" s="265">
        <v>0</v>
      </c>
    </row>
    <row r="312" spans="1:63" s="223" customFormat="1" ht="27.75" customHeight="1">
      <c r="A312" s="306"/>
      <c r="B312" s="306"/>
      <c r="C312" s="306"/>
      <c r="D312" s="306"/>
      <c r="E312" s="306"/>
      <c r="F312" s="306"/>
      <c r="G312" s="306"/>
      <c r="H312" s="306"/>
      <c r="I312" s="306"/>
      <c r="J312" s="306"/>
      <c r="K312" s="306"/>
      <c r="L312" s="306"/>
      <c r="M312" s="306"/>
      <c r="N312" s="306"/>
      <c r="O312" s="306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  <c r="AA312" s="306"/>
      <c r="AB312" s="306"/>
      <c r="AC312" s="306"/>
      <c r="AD312" s="306"/>
      <c r="AE312" s="306"/>
      <c r="AF312" s="306"/>
      <c r="AG312" s="306"/>
      <c r="AH312" s="306"/>
      <c r="AI312" s="306"/>
      <c r="AJ312" s="306"/>
      <c r="AK312" s="306"/>
      <c r="AL312" s="306"/>
      <c r="AM312" s="306"/>
      <c r="AN312" s="306"/>
      <c r="AO312" s="306"/>
      <c r="AP312" s="229"/>
      <c r="AQ312" s="318"/>
      <c r="AR312" s="318"/>
      <c r="AS312" s="318"/>
      <c r="AT312" s="318"/>
      <c r="AU312" s="318"/>
      <c r="AV312" s="318"/>
      <c r="AW312" s="318"/>
      <c r="AX312" s="318"/>
      <c r="AY312" s="318"/>
      <c r="AZ312" s="318"/>
      <c r="BA312" s="318"/>
      <c r="BB312" s="318"/>
      <c r="BC312" s="230"/>
      <c r="BD312" s="230"/>
      <c r="BE312" s="230"/>
      <c r="BF312" s="238"/>
      <c r="BG312" s="263">
        <f>BH312+BI312+BJ312+BK312</f>
        <v>0</v>
      </c>
      <c r="BH312" s="238">
        <v>0</v>
      </c>
      <c r="BI312" s="238">
        <v>0</v>
      </c>
      <c r="BJ312" s="238">
        <v>0</v>
      </c>
      <c r="BK312" s="265">
        <v>0</v>
      </c>
    </row>
    <row r="313" spans="1:63" s="223" customFormat="1" ht="64.5" customHeight="1">
      <c r="A313" s="306" t="s">
        <v>148</v>
      </c>
      <c r="B313" s="306"/>
      <c r="C313" s="306"/>
      <c r="D313" s="306"/>
      <c r="E313" s="306"/>
      <c r="F313" s="306"/>
      <c r="G313" s="306"/>
      <c r="H313" s="306"/>
      <c r="I313" s="306"/>
      <c r="J313" s="306"/>
      <c r="K313" s="306"/>
      <c r="L313" s="306"/>
      <c r="M313" s="306"/>
      <c r="N313" s="306"/>
      <c r="O313" s="306"/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306"/>
      <c r="AA313" s="306"/>
      <c r="AB313" s="306"/>
      <c r="AC313" s="306"/>
      <c r="AD313" s="306"/>
      <c r="AE313" s="306"/>
      <c r="AF313" s="306"/>
      <c r="AG313" s="306"/>
      <c r="AH313" s="306"/>
      <c r="AI313" s="306"/>
      <c r="AJ313" s="306"/>
      <c r="AK313" s="306"/>
      <c r="AL313" s="306"/>
      <c r="AM313" s="306"/>
      <c r="AN313" s="306"/>
      <c r="AO313" s="306"/>
      <c r="AP313" s="229"/>
      <c r="AQ313" s="318"/>
      <c r="AR313" s="318"/>
      <c r="AS313" s="318"/>
      <c r="AT313" s="318"/>
      <c r="AU313" s="318"/>
      <c r="AV313" s="318"/>
      <c r="AW313" s="318"/>
      <c r="AX313" s="318"/>
      <c r="AY313" s="318"/>
      <c r="AZ313" s="318"/>
      <c r="BA313" s="318"/>
      <c r="BB313" s="318"/>
      <c r="BC313" s="230"/>
      <c r="BD313" s="230"/>
      <c r="BE313" s="230"/>
      <c r="BF313" s="238"/>
      <c r="BG313" s="263">
        <f>BG314+BG315</f>
        <v>0</v>
      </c>
      <c r="BH313" s="263">
        <f>BH314+BH315</f>
        <v>0</v>
      </c>
      <c r="BI313" s="263">
        <f>BI314+BI315</f>
        <v>0</v>
      </c>
      <c r="BJ313" s="263">
        <f>BJ314+BJ315</f>
        <v>0</v>
      </c>
      <c r="BK313" s="263">
        <f>BK314+BK315</f>
        <v>0</v>
      </c>
    </row>
    <row r="314" spans="1:63" s="223" customFormat="1" ht="33" customHeight="1">
      <c r="A314" s="306"/>
      <c r="B314" s="306"/>
      <c r="C314" s="306"/>
      <c r="D314" s="306"/>
      <c r="E314" s="306"/>
      <c r="F314" s="306"/>
      <c r="G314" s="306"/>
      <c r="H314" s="306"/>
      <c r="I314" s="306"/>
      <c r="J314" s="306"/>
      <c r="K314" s="306"/>
      <c r="L314" s="306"/>
      <c r="M314" s="306"/>
      <c r="N314" s="306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306"/>
      <c r="AA314" s="306"/>
      <c r="AB314" s="306"/>
      <c r="AC314" s="306"/>
      <c r="AD314" s="306"/>
      <c r="AE314" s="306"/>
      <c r="AF314" s="306"/>
      <c r="AG314" s="306"/>
      <c r="AH314" s="306"/>
      <c r="AI314" s="306"/>
      <c r="AJ314" s="306"/>
      <c r="AK314" s="306"/>
      <c r="AL314" s="306"/>
      <c r="AM314" s="306"/>
      <c r="AN314" s="306"/>
      <c r="AO314" s="306"/>
      <c r="AP314" s="229"/>
      <c r="AQ314" s="318"/>
      <c r="AR314" s="318"/>
      <c r="AS314" s="318"/>
      <c r="AT314" s="318"/>
      <c r="AU314" s="318"/>
      <c r="AV314" s="318"/>
      <c r="AW314" s="318"/>
      <c r="AX314" s="318"/>
      <c r="AY314" s="318"/>
      <c r="AZ314" s="318"/>
      <c r="BA314" s="318"/>
      <c r="BB314" s="318"/>
      <c r="BC314" s="230"/>
      <c r="BD314" s="230"/>
      <c r="BE314" s="230"/>
      <c r="BF314" s="238"/>
      <c r="BG314" s="263">
        <f>BH314+BI314+BJ314+BK314</f>
        <v>0</v>
      </c>
      <c r="BH314" s="238">
        <v>0</v>
      </c>
      <c r="BI314" s="238">
        <v>0</v>
      </c>
      <c r="BJ314" s="238">
        <v>0</v>
      </c>
      <c r="BK314" s="265">
        <v>0</v>
      </c>
    </row>
    <row r="315" spans="1:63" s="223" customFormat="1" ht="33.75" customHeight="1">
      <c r="A315" s="306"/>
      <c r="B315" s="306"/>
      <c r="C315" s="306"/>
      <c r="D315" s="306"/>
      <c r="E315" s="306"/>
      <c r="F315" s="306"/>
      <c r="G315" s="306"/>
      <c r="H315" s="306"/>
      <c r="I315" s="306"/>
      <c r="J315" s="306"/>
      <c r="K315" s="306"/>
      <c r="L315" s="306"/>
      <c r="M315" s="306"/>
      <c r="N315" s="306"/>
      <c r="O315" s="306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  <c r="AA315" s="306"/>
      <c r="AB315" s="306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  <c r="AN315" s="306"/>
      <c r="AO315" s="306"/>
      <c r="AP315" s="229"/>
      <c r="AQ315" s="318"/>
      <c r="AR315" s="318"/>
      <c r="AS315" s="318"/>
      <c r="AT315" s="318"/>
      <c r="AU315" s="318"/>
      <c r="AV315" s="318"/>
      <c r="AW315" s="318"/>
      <c r="AX315" s="318"/>
      <c r="AY315" s="318"/>
      <c r="AZ315" s="318"/>
      <c r="BA315" s="318"/>
      <c r="BB315" s="318"/>
      <c r="BC315" s="230"/>
      <c r="BD315" s="230"/>
      <c r="BE315" s="230"/>
      <c r="BF315" s="238"/>
      <c r="BG315" s="263">
        <f>BH315+BI315+BJ315+BK315</f>
        <v>0</v>
      </c>
      <c r="BH315" s="238">
        <v>0</v>
      </c>
      <c r="BI315" s="238">
        <v>0</v>
      </c>
      <c r="BJ315" s="238">
        <v>0</v>
      </c>
      <c r="BK315" s="265">
        <v>0</v>
      </c>
    </row>
    <row r="316" spans="1:63" s="223" customFormat="1" ht="48" customHeight="1">
      <c r="A316" s="306" t="s">
        <v>149</v>
      </c>
      <c r="B316" s="306"/>
      <c r="C316" s="306"/>
      <c r="D316" s="306"/>
      <c r="E316" s="306"/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06"/>
      <c r="T316" s="306"/>
      <c r="U316" s="306"/>
      <c r="V316" s="306"/>
      <c r="W316" s="306"/>
      <c r="X316" s="306"/>
      <c r="Y316" s="306"/>
      <c r="Z316" s="306"/>
      <c r="AA316" s="306"/>
      <c r="AB316" s="306"/>
      <c r="AC316" s="306"/>
      <c r="AD316" s="306"/>
      <c r="AE316" s="306"/>
      <c r="AF316" s="306"/>
      <c r="AG316" s="306"/>
      <c r="AH316" s="306"/>
      <c r="AI316" s="306"/>
      <c r="AJ316" s="306"/>
      <c r="AK316" s="306"/>
      <c r="AL316" s="306"/>
      <c r="AM316" s="306"/>
      <c r="AN316" s="306"/>
      <c r="AO316" s="306"/>
      <c r="AP316" s="229"/>
      <c r="AQ316" s="318"/>
      <c r="AR316" s="318"/>
      <c r="AS316" s="318"/>
      <c r="AT316" s="318"/>
      <c r="AU316" s="318"/>
      <c r="AV316" s="318"/>
      <c r="AW316" s="318"/>
      <c r="AX316" s="318"/>
      <c r="AY316" s="318"/>
      <c r="AZ316" s="318"/>
      <c r="BA316" s="318"/>
      <c r="BB316" s="318"/>
      <c r="BC316" s="230"/>
      <c r="BD316" s="230"/>
      <c r="BE316" s="230"/>
      <c r="BF316" s="238"/>
      <c r="BG316" s="263">
        <f>BG317+BG318</f>
        <v>0</v>
      </c>
      <c r="BH316" s="263">
        <f>BH317+BH318</f>
        <v>0</v>
      </c>
      <c r="BI316" s="263">
        <f>BI317+BI318</f>
        <v>0</v>
      </c>
      <c r="BJ316" s="263">
        <f>BJ317+BJ318</f>
        <v>0</v>
      </c>
      <c r="BK316" s="263">
        <f>BK317+BK318</f>
        <v>0</v>
      </c>
    </row>
    <row r="317" spans="1:63" s="223" customFormat="1" ht="30.75" customHeight="1">
      <c r="A317" s="306"/>
      <c r="B317" s="306"/>
      <c r="C317" s="306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  <c r="P317" s="306"/>
      <c r="Q317" s="306"/>
      <c r="R317" s="306"/>
      <c r="S317" s="306"/>
      <c r="T317" s="306"/>
      <c r="U317" s="306"/>
      <c r="V317" s="306"/>
      <c r="W317" s="306"/>
      <c r="X317" s="306"/>
      <c r="Y317" s="306"/>
      <c r="Z317" s="306"/>
      <c r="AA317" s="306"/>
      <c r="AB317" s="306"/>
      <c r="AC317" s="306"/>
      <c r="AD317" s="306"/>
      <c r="AE317" s="306"/>
      <c r="AF317" s="306"/>
      <c r="AG317" s="306"/>
      <c r="AH317" s="306"/>
      <c r="AI317" s="306"/>
      <c r="AJ317" s="306"/>
      <c r="AK317" s="306"/>
      <c r="AL317" s="306"/>
      <c r="AM317" s="306"/>
      <c r="AN317" s="306"/>
      <c r="AO317" s="306"/>
      <c r="AP317" s="229"/>
      <c r="AQ317" s="318"/>
      <c r="AR317" s="318"/>
      <c r="AS317" s="318"/>
      <c r="AT317" s="318"/>
      <c r="AU317" s="318"/>
      <c r="AV317" s="318"/>
      <c r="AW317" s="318"/>
      <c r="AX317" s="318"/>
      <c r="AY317" s="318"/>
      <c r="AZ317" s="318"/>
      <c r="BA317" s="318"/>
      <c r="BB317" s="318"/>
      <c r="BC317" s="230"/>
      <c r="BD317" s="230"/>
      <c r="BE317" s="230"/>
      <c r="BF317" s="238"/>
      <c r="BG317" s="263">
        <f>BH317+BI317+BJ317+BK317</f>
        <v>0</v>
      </c>
      <c r="BH317" s="238">
        <v>0</v>
      </c>
      <c r="BI317" s="238">
        <v>0</v>
      </c>
      <c r="BJ317" s="238">
        <v>0</v>
      </c>
      <c r="BK317" s="238">
        <v>0</v>
      </c>
    </row>
    <row r="318" spans="1:63" s="223" customFormat="1" ht="28.5" customHeight="1">
      <c r="A318" s="306"/>
      <c r="B318" s="306"/>
      <c r="C318" s="306"/>
      <c r="D318" s="306"/>
      <c r="E318" s="306"/>
      <c r="F318" s="306"/>
      <c r="G318" s="306"/>
      <c r="H318" s="306"/>
      <c r="I318" s="306"/>
      <c r="J318" s="306"/>
      <c r="K318" s="306"/>
      <c r="L318" s="306"/>
      <c r="M318" s="306"/>
      <c r="N318" s="306"/>
      <c r="O318" s="306"/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306"/>
      <c r="AA318" s="306"/>
      <c r="AB318" s="306"/>
      <c r="AC318" s="306"/>
      <c r="AD318" s="306"/>
      <c r="AE318" s="306"/>
      <c r="AF318" s="306"/>
      <c r="AG318" s="306"/>
      <c r="AH318" s="306"/>
      <c r="AI318" s="306"/>
      <c r="AJ318" s="306"/>
      <c r="AK318" s="306"/>
      <c r="AL318" s="306"/>
      <c r="AM318" s="306"/>
      <c r="AN318" s="306"/>
      <c r="AO318" s="306"/>
      <c r="AP318" s="229"/>
      <c r="AQ318" s="318"/>
      <c r="AR318" s="318"/>
      <c r="AS318" s="318"/>
      <c r="AT318" s="318"/>
      <c r="AU318" s="318"/>
      <c r="AV318" s="318"/>
      <c r="AW318" s="318"/>
      <c r="AX318" s="318"/>
      <c r="AY318" s="318"/>
      <c r="AZ318" s="318"/>
      <c r="BA318" s="318"/>
      <c r="BB318" s="318"/>
      <c r="BC318" s="230"/>
      <c r="BD318" s="230"/>
      <c r="BE318" s="230"/>
      <c r="BF318" s="238"/>
      <c r="BG318" s="263">
        <f>BH318+BI318+BJ318+BK318</f>
        <v>0</v>
      </c>
      <c r="BH318" s="238">
        <v>0</v>
      </c>
      <c r="BI318" s="238">
        <v>0</v>
      </c>
      <c r="BJ318" s="238">
        <v>0</v>
      </c>
      <c r="BK318" s="238">
        <v>0</v>
      </c>
    </row>
    <row r="319" spans="1:63" s="223" customFormat="1" ht="51" customHeight="1">
      <c r="A319" s="306" t="s">
        <v>150</v>
      </c>
      <c r="B319" s="306"/>
      <c r="C319" s="306"/>
      <c r="D319" s="306"/>
      <c r="E319" s="306"/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306"/>
      <c r="AA319" s="306"/>
      <c r="AB319" s="306"/>
      <c r="AC319" s="306"/>
      <c r="AD319" s="306"/>
      <c r="AE319" s="306"/>
      <c r="AF319" s="306"/>
      <c r="AG319" s="306"/>
      <c r="AH319" s="306"/>
      <c r="AI319" s="306"/>
      <c r="AJ319" s="306"/>
      <c r="AK319" s="306"/>
      <c r="AL319" s="306"/>
      <c r="AM319" s="306"/>
      <c r="AN319" s="306"/>
      <c r="AO319" s="306"/>
      <c r="AP319" s="229"/>
      <c r="AQ319" s="318"/>
      <c r="AR319" s="318"/>
      <c r="AS319" s="318"/>
      <c r="AT319" s="318"/>
      <c r="AU319" s="318"/>
      <c r="AV319" s="318"/>
      <c r="AW319" s="318"/>
      <c r="AX319" s="318"/>
      <c r="AY319" s="318"/>
      <c r="AZ319" s="318"/>
      <c r="BA319" s="318"/>
      <c r="BB319" s="318"/>
      <c r="BC319" s="230"/>
      <c r="BD319" s="230"/>
      <c r="BE319" s="230"/>
      <c r="BF319" s="238"/>
      <c r="BG319" s="263">
        <f>BG320+BG321</f>
        <v>0</v>
      </c>
      <c r="BH319" s="263">
        <f>BH320+BH321</f>
        <v>0</v>
      </c>
      <c r="BI319" s="263">
        <f>BI320+BI321</f>
        <v>0</v>
      </c>
      <c r="BJ319" s="263">
        <f>BJ320+BJ321</f>
        <v>0</v>
      </c>
      <c r="BK319" s="263">
        <f>BK320+BK321</f>
        <v>0</v>
      </c>
    </row>
    <row r="320" spans="1:63" s="223" customFormat="1" ht="33.75" customHeight="1">
      <c r="A320" s="306" t="s">
        <v>375</v>
      </c>
      <c r="B320" s="306"/>
      <c r="C320" s="306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306"/>
      <c r="AA320" s="306"/>
      <c r="AB320" s="306"/>
      <c r="AC320" s="306"/>
      <c r="AD320" s="306"/>
      <c r="AE320" s="306"/>
      <c r="AF320" s="306"/>
      <c r="AG320" s="306"/>
      <c r="AH320" s="306"/>
      <c r="AI320" s="306"/>
      <c r="AJ320" s="306"/>
      <c r="AK320" s="306"/>
      <c r="AL320" s="306"/>
      <c r="AM320" s="306"/>
      <c r="AN320" s="306"/>
      <c r="AO320" s="306"/>
      <c r="AP320" s="229"/>
      <c r="AQ320" s="318" t="s">
        <v>59</v>
      </c>
      <c r="AR320" s="318"/>
      <c r="AS320" s="318"/>
      <c r="AT320" s="318"/>
      <c r="AU320" s="318"/>
      <c r="AV320" s="318"/>
      <c r="AW320" s="318"/>
      <c r="AX320" s="318"/>
      <c r="AY320" s="318"/>
      <c r="AZ320" s="318"/>
      <c r="BA320" s="318"/>
      <c r="BB320" s="318"/>
      <c r="BC320" s="230"/>
      <c r="BD320" s="230"/>
      <c r="BE320" s="230"/>
      <c r="BF320" s="266">
        <v>225</v>
      </c>
      <c r="BG320" s="263">
        <f>BH320+BI320+BJ320+BK320</f>
        <v>0</v>
      </c>
      <c r="BH320" s="238">
        <v>0</v>
      </c>
      <c r="BI320" s="238">
        <v>0</v>
      </c>
      <c r="BJ320" s="238">
        <v>0</v>
      </c>
      <c r="BK320" s="265">
        <v>0</v>
      </c>
    </row>
    <row r="321" spans="1:63" s="223" customFormat="1" ht="31.5" customHeight="1">
      <c r="A321" s="306"/>
      <c r="B321" s="306"/>
      <c r="C321" s="306"/>
      <c r="D321" s="306"/>
      <c r="E321" s="306"/>
      <c r="F321" s="306"/>
      <c r="G321" s="306"/>
      <c r="H321" s="306"/>
      <c r="I321" s="306"/>
      <c r="J321" s="306"/>
      <c r="K321" s="306"/>
      <c r="L321" s="306"/>
      <c r="M321" s="306"/>
      <c r="N321" s="306"/>
      <c r="O321" s="306"/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306"/>
      <c r="AA321" s="306"/>
      <c r="AB321" s="306"/>
      <c r="AC321" s="306"/>
      <c r="AD321" s="306"/>
      <c r="AE321" s="306"/>
      <c r="AF321" s="306"/>
      <c r="AG321" s="306"/>
      <c r="AH321" s="306"/>
      <c r="AI321" s="306"/>
      <c r="AJ321" s="306"/>
      <c r="AK321" s="306"/>
      <c r="AL321" s="306"/>
      <c r="AM321" s="306"/>
      <c r="AN321" s="306"/>
      <c r="AO321" s="306"/>
      <c r="AP321" s="229"/>
      <c r="AQ321" s="318"/>
      <c r="AR321" s="318"/>
      <c r="AS321" s="318"/>
      <c r="AT321" s="318"/>
      <c r="AU321" s="318"/>
      <c r="AV321" s="318"/>
      <c r="AW321" s="318"/>
      <c r="AX321" s="318"/>
      <c r="AY321" s="318"/>
      <c r="AZ321" s="318"/>
      <c r="BA321" s="318"/>
      <c r="BB321" s="318"/>
      <c r="BC321" s="230"/>
      <c r="BD321" s="230"/>
      <c r="BE321" s="230"/>
      <c r="BF321" s="238"/>
      <c r="BG321" s="263">
        <f>BH321+BI321+BJ321+BK321</f>
        <v>0</v>
      </c>
      <c r="BH321" s="238">
        <v>0</v>
      </c>
      <c r="BI321" s="238">
        <v>0</v>
      </c>
      <c r="BJ321" s="238">
        <v>0</v>
      </c>
      <c r="BK321" s="265">
        <v>0</v>
      </c>
    </row>
    <row r="322" spans="1:63" s="223" customFormat="1" ht="30" customHeight="1">
      <c r="A322" s="306" t="s">
        <v>151</v>
      </c>
      <c r="B322" s="306"/>
      <c r="C322" s="306"/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306"/>
      <c r="AA322" s="306"/>
      <c r="AB322" s="306"/>
      <c r="AC322" s="306"/>
      <c r="AD322" s="306"/>
      <c r="AE322" s="306"/>
      <c r="AF322" s="306"/>
      <c r="AG322" s="306"/>
      <c r="AH322" s="306"/>
      <c r="AI322" s="306"/>
      <c r="AJ322" s="306"/>
      <c r="AK322" s="306"/>
      <c r="AL322" s="306"/>
      <c r="AM322" s="306"/>
      <c r="AN322" s="306"/>
      <c r="AO322" s="306"/>
      <c r="AP322" s="229"/>
      <c r="AQ322" s="318"/>
      <c r="AR322" s="318"/>
      <c r="AS322" s="318"/>
      <c r="AT322" s="318"/>
      <c r="AU322" s="318"/>
      <c r="AV322" s="318"/>
      <c r="AW322" s="318"/>
      <c r="AX322" s="318"/>
      <c r="AY322" s="318"/>
      <c r="AZ322" s="318"/>
      <c r="BA322" s="318"/>
      <c r="BB322" s="318"/>
      <c r="BC322" s="230"/>
      <c r="BD322" s="230"/>
      <c r="BE322" s="230"/>
      <c r="BF322" s="238"/>
      <c r="BG322" s="263">
        <f>BG323+BG324</f>
        <v>0</v>
      </c>
      <c r="BH322" s="263">
        <f>BH323+BH324</f>
        <v>0</v>
      </c>
      <c r="BI322" s="263">
        <f>BI323+BI324</f>
        <v>0</v>
      </c>
      <c r="BJ322" s="263">
        <f>BJ323+BJ324</f>
        <v>0</v>
      </c>
      <c r="BK322" s="263">
        <f>BK323+BK324</f>
        <v>0</v>
      </c>
    </row>
    <row r="323" spans="1:63" s="223" customFormat="1" ht="32.25" customHeight="1">
      <c r="A323" s="306"/>
      <c r="B323" s="306"/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306"/>
      <c r="AA323" s="306"/>
      <c r="AB323" s="306"/>
      <c r="AC323" s="306"/>
      <c r="AD323" s="306"/>
      <c r="AE323" s="306"/>
      <c r="AF323" s="306"/>
      <c r="AG323" s="306"/>
      <c r="AH323" s="306"/>
      <c r="AI323" s="306"/>
      <c r="AJ323" s="306"/>
      <c r="AK323" s="306"/>
      <c r="AL323" s="306"/>
      <c r="AM323" s="306"/>
      <c r="AN323" s="306"/>
      <c r="AO323" s="306"/>
      <c r="AP323" s="229"/>
      <c r="AQ323" s="318"/>
      <c r="AR323" s="318"/>
      <c r="AS323" s="318"/>
      <c r="AT323" s="318"/>
      <c r="AU323" s="318"/>
      <c r="AV323" s="318"/>
      <c r="AW323" s="318"/>
      <c r="AX323" s="318"/>
      <c r="AY323" s="318"/>
      <c r="AZ323" s="318"/>
      <c r="BA323" s="318"/>
      <c r="BB323" s="318"/>
      <c r="BC323" s="230"/>
      <c r="BD323" s="230"/>
      <c r="BE323" s="230"/>
      <c r="BF323" s="267"/>
      <c r="BG323" s="263">
        <f>BH323+BI323+BJ323+BK323</f>
        <v>0</v>
      </c>
      <c r="BH323" s="238">
        <v>0</v>
      </c>
      <c r="BI323" s="238">
        <v>0</v>
      </c>
      <c r="BJ323" s="238">
        <v>0</v>
      </c>
      <c r="BK323" s="265">
        <v>0</v>
      </c>
    </row>
    <row r="324" spans="1:63" s="223" customFormat="1" ht="36.75" customHeight="1">
      <c r="A324" s="306"/>
      <c r="B324" s="306"/>
      <c r="C324" s="306"/>
      <c r="D324" s="306"/>
      <c r="E324" s="306"/>
      <c r="F324" s="306"/>
      <c r="G324" s="306"/>
      <c r="H324" s="306"/>
      <c r="I324" s="306"/>
      <c r="J324" s="306"/>
      <c r="K324" s="306"/>
      <c r="L324" s="306"/>
      <c r="M324" s="306"/>
      <c r="N324" s="306"/>
      <c r="O324" s="306"/>
      <c r="P324" s="306"/>
      <c r="Q324" s="306"/>
      <c r="R324" s="306"/>
      <c r="S324" s="306"/>
      <c r="T324" s="306"/>
      <c r="U324" s="306"/>
      <c r="V324" s="306"/>
      <c r="W324" s="306"/>
      <c r="X324" s="306"/>
      <c r="Y324" s="306"/>
      <c r="Z324" s="306"/>
      <c r="AA324" s="306"/>
      <c r="AB324" s="306"/>
      <c r="AC324" s="306"/>
      <c r="AD324" s="306"/>
      <c r="AE324" s="306"/>
      <c r="AF324" s="306"/>
      <c r="AG324" s="306"/>
      <c r="AH324" s="306"/>
      <c r="AI324" s="306"/>
      <c r="AJ324" s="306"/>
      <c r="AK324" s="306"/>
      <c r="AL324" s="306"/>
      <c r="AM324" s="306"/>
      <c r="AN324" s="306"/>
      <c r="AO324" s="306"/>
      <c r="AP324" s="229"/>
      <c r="AQ324" s="318"/>
      <c r="AR324" s="318"/>
      <c r="AS324" s="318"/>
      <c r="AT324" s="318"/>
      <c r="AU324" s="318"/>
      <c r="AV324" s="318"/>
      <c r="AW324" s="318"/>
      <c r="AX324" s="318"/>
      <c r="AY324" s="318"/>
      <c r="AZ324" s="318"/>
      <c r="BA324" s="318"/>
      <c r="BB324" s="318"/>
      <c r="BC324" s="230"/>
      <c r="BD324" s="230"/>
      <c r="BE324" s="230"/>
      <c r="BF324" s="267"/>
      <c r="BG324" s="263">
        <f>BH324+BI324+BJ324+BK324</f>
        <v>0</v>
      </c>
      <c r="BH324" s="238">
        <v>0</v>
      </c>
      <c r="BI324" s="238">
        <v>0</v>
      </c>
      <c r="BJ324" s="238">
        <v>0</v>
      </c>
      <c r="BK324" s="265">
        <v>0</v>
      </c>
    </row>
    <row r="325" spans="1:63" s="223" customFormat="1" ht="36.75" customHeight="1">
      <c r="A325" s="306" t="s">
        <v>152</v>
      </c>
      <c r="B325" s="306"/>
      <c r="C325" s="306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306"/>
      <c r="O325" s="306"/>
      <c r="P325" s="306"/>
      <c r="Q325" s="306"/>
      <c r="R325" s="306"/>
      <c r="S325" s="306"/>
      <c r="T325" s="306"/>
      <c r="U325" s="306"/>
      <c r="V325" s="306"/>
      <c r="W325" s="306"/>
      <c r="X325" s="306"/>
      <c r="Y325" s="306"/>
      <c r="Z325" s="306"/>
      <c r="AA325" s="306"/>
      <c r="AB325" s="306"/>
      <c r="AC325" s="306"/>
      <c r="AD325" s="306"/>
      <c r="AE325" s="306"/>
      <c r="AF325" s="306"/>
      <c r="AG325" s="306"/>
      <c r="AH325" s="306"/>
      <c r="AI325" s="306"/>
      <c r="AJ325" s="306"/>
      <c r="AK325" s="306"/>
      <c r="AL325" s="306"/>
      <c r="AM325" s="306"/>
      <c r="AN325" s="306"/>
      <c r="AO325" s="306"/>
      <c r="AP325" s="229"/>
      <c r="AQ325" s="318"/>
      <c r="AR325" s="318"/>
      <c r="AS325" s="318"/>
      <c r="AT325" s="318"/>
      <c r="AU325" s="318"/>
      <c r="AV325" s="318"/>
      <c r="AW325" s="318"/>
      <c r="AX325" s="318"/>
      <c r="AY325" s="318"/>
      <c r="AZ325" s="318"/>
      <c r="BA325" s="318"/>
      <c r="BB325" s="318"/>
      <c r="BC325" s="230"/>
      <c r="BD325" s="230"/>
      <c r="BE325" s="230"/>
      <c r="BF325" s="267"/>
      <c r="BG325" s="263">
        <f>BG326+BG327</f>
        <v>0</v>
      </c>
      <c r="BH325" s="263">
        <f>BH326+BH327</f>
        <v>0</v>
      </c>
      <c r="BI325" s="263">
        <f>BI326+BI327</f>
        <v>0</v>
      </c>
      <c r="BJ325" s="263">
        <f>BJ326+BJ327</f>
        <v>0</v>
      </c>
      <c r="BK325" s="263">
        <f>BK326+BK327</f>
        <v>0</v>
      </c>
    </row>
    <row r="326" spans="1:63" s="223" customFormat="1" ht="36.75" customHeight="1">
      <c r="A326" s="306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06"/>
      <c r="T326" s="306"/>
      <c r="U326" s="306"/>
      <c r="V326" s="306"/>
      <c r="W326" s="306"/>
      <c r="X326" s="306"/>
      <c r="Y326" s="306"/>
      <c r="Z326" s="306"/>
      <c r="AA326" s="306"/>
      <c r="AB326" s="306"/>
      <c r="AC326" s="306"/>
      <c r="AD326" s="306"/>
      <c r="AE326" s="306"/>
      <c r="AF326" s="306"/>
      <c r="AG326" s="306"/>
      <c r="AH326" s="306"/>
      <c r="AI326" s="306"/>
      <c r="AJ326" s="306"/>
      <c r="AK326" s="306"/>
      <c r="AL326" s="306"/>
      <c r="AM326" s="306"/>
      <c r="AN326" s="306"/>
      <c r="AO326" s="306"/>
      <c r="AP326" s="229"/>
      <c r="AQ326" s="318"/>
      <c r="AR326" s="318"/>
      <c r="AS326" s="318"/>
      <c r="AT326" s="318"/>
      <c r="AU326" s="318"/>
      <c r="AV326" s="318"/>
      <c r="AW326" s="318"/>
      <c r="AX326" s="318"/>
      <c r="AY326" s="318"/>
      <c r="AZ326" s="318"/>
      <c r="BA326" s="318"/>
      <c r="BB326" s="318"/>
      <c r="BC326" s="230"/>
      <c r="BD326" s="230"/>
      <c r="BE326" s="230"/>
      <c r="BF326" s="267"/>
      <c r="BG326" s="263">
        <f>BH326+BI326+BJ326+BK326</f>
        <v>0</v>
      </c>
      <c r="BH326" s="238">
        <v>0</v>
      </c>
      <c r="BI326" s="238">
        <v>0</v>
      </c>
      <c r="BJ326" s="238">
        <v>0</v>
      </c>
      <c r="BK326" s="265">
        <v>0</v>
      </c>
    </row>
    <row r="327" spans="1:63" s="223" customFormat="1" ht="36.75" customHeight="1">
      <c r="A327" s="306"/>
      <c r="B327" s="306"/>
      <c r="C327" s="306"/>
      <c r="D327" s="306"/>
      <c r="E327" s="306"/>
      <c r="F327" s="306"/>
      <c r="G327" s="306"/>
      <c r="H327" s="306"/>
      <c r="I327" s="306"/>
      <c r="J327" s="306"/>
      <c r="K327" s="306"/>
      <c r="L327" s="306"/>
      <c r="M327" s="306"/>
      <c r="N327" s="306"/>
      <c r="O327" s="306"/>
      <c r="P327" s="306"/>
      <c r="Q327" s="306"/>
      <c r="R327" s="306"/>
      <c r="S327" s="306"/>
      <c r="T327" s="306"/>
      <c r="U327" s="306"/>
      <c r="V327" s="306"/>
      <c r="W327" s="306"/>
      <c r="X327" s="306"/>
      <c r="Y327" s="306"/>
      <c r="Z327" s="306"/>
      <c r="AA327" s="306"/>
      <c r="AB327" s="306"/>
      <c r="AC327" s="306"/>
      <c r="AD327" s="306"/>
      <c r="AE327" s="306"/>
      <c r="AF327" s="306"/>
      <c r="AG327" s="306"/>
      <c r="AH327" s="306"/>
      <c r="AI327" s="306"/>
      <c r="AJ327" s="306"/>
      <c r="AK327" s="306"/>
      <c r="AL327" s="306"/>
      <c r="AM327" s="306"/>
      <c r="AN327" s="306"/>
      <c r="AO327" s="306"/>
      <c r="AP327" s="229"/>
      <c r="AQ327" s="318"/>
      <c r="AR327" s="318"/>
      <c r="AS327" s="318"/>
      <c r="AT327" s="318"/>
      <c r="AU327" s="318"/>
      <c r="AV327" s="318"/>
      <c r="AW327" s="318"/>
      <c r="AX327" s="318"/>
      <c r="AY327" s="318"/>
      <c r="AZ327" s="318"/>
      <c r="BA327" s="318"/>
      <c r="BB327" s="318"/>
      <c r="BC327" s="230"/>
      <c r="BD327" s="230"/>
      <c r="BE327" s="230"/>
      <c r="BF327" s="267"/>
      <c r="BG327" s="263">
        <f>BH327+BI327+BJ327+BK327</f>
        <v>0</v>
      </c>
      <c r="BH327" s="238">
        <v>0</v>
      </c>
      <c r="BI327" s="238">
        <v>0</v>
      </c>
      <c r="BJ327" s="238">
        <v>0</v>
      </c>
      <c r="BK327" s="265">
        <v>0</v>
      </c>
    </row>
    <row r="328" spans="1:63" s="223" customFormat="1" ht="52.5" customHeight="1">
      <c r="A328" s="310" t="s">
        <v>153</v>
      </c>
      <c r="B328" s="310"/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310"/>
      <c r="T328" s="310"/>
      <c r="U328" s="310"/>
      <c r="V328" s="310"/>
      <c r="W328" s="310"/>
      <c r="X328" s="310"/>
      <c r="Y328" s="310"/>
      <c r="Z328" s="310"/>
      <c r="AA328" s="310"/>
      <c r="AB328" s="310"/>
      <c r="AC328" s="310"/>
      <c r="AD328" s="310"/>
      <c r="AE328" s="310"/>
      <c r="AF328" s="310"/>
      <c r="AG328" s="310"/>
      <c r="AH328" s="310"/>
      <c r="AI328" s="310"/>
      <c r="AJ328" s="310"/>
      <c r="AK328" s="310"/>
      <c r="AL328" s="310"/>
      <c r="AM328" s="310"/>
      <c r="AN328" s="310"/>
      <c r="AO328" s="310"/>
      <c r="AP328" s="268"/>
      <c r="AQ328" s="316"/>
      <c r="AR328" s="316"/>
      <c r="AS328" s="316"/>
      <c r="AT328" s="316"/>
      <c r="AU328" s="316"/>
      <c r="AV328" s="316"/>
      <c r="AW328" s="316"/>
      <c r="AX328" s="316"/>
      <c r="AY328" s="316"/>
      <c r="AZ328" s="316"/>
      <c r="BA328" s="316"/>
      <c r="BB328" s="316"/>
      <c r="BC328" s="269"/>
      <c r="BD328" s="269"/>
      <c r="BE328" s="269"/>
      <c r="BF328" s="269"/>
      <c r="BG328" s="231">
        <f>BG329+BG380</f>
        <v>6279850</v>
      </c>
      <c r="BH328" s="231">
        <f>BH329+BH380</f>
        <v>0</v>
      </c>
      <c r="BI328" s="231">
        <f>BI329+BI380</f>
        <v>0</v>
      </c>
      <c r="BJ328" s="231">
        <f>BJ329+BJ380</f>
        <v>0</v>
      </c>
      <c r="BK328" s="231">
        <f>BK329+BK380</f>
        <v>7059850</v>
      </c>
    </row>
    <row r="329" spans="1:63" s="270" customFormat="1" ht="74.25" customHeight="1">
      <c r="A329" s="317" t="s">
        <v>154</v>
      </c>
      <c r="B329" s="317"/>
      <c r="C329" s="317"/>
      <c r="D329" s="317"/>
      <c r="E329" s="317"/>
      <c r="F329" s="317"/>
      <c r="G329" s="317"/>
      <c r="H329" s="317"/>
      <c r="I329" s="317"/>
      <c r="J329" s="317"/>
      <c r="K329" s="317"/>
      <c r="L329" s="317"/>
      <c r="M329" s="317"/>
      <c r="N329" s="317"/>
      <c r="O329" s="317"/>
      <c r="P329" s="317"/>
      <c r="Q329" s="317"/>
      <c r="R329" s="317"/>
      <c r="S329" s="317"/>
      <c r="T329" s="317"/>
      <c r="U329" s="317"/>
      <c r="V329" s="317"/>
      <c r="W329" s="317"/>
      <c r="X329" s="317"/>
      <c r="Y329" s="317"/>
      <c r="Z329" s="317"/>
      <c r="AA329" s="317"/>
      <c r="AB329" s="317"/>
      <c r="AC329" s="317"/>
      <c r="AD329" s="317"/>
      <c r="AE329" s="317"/>
      <c r="AF329" s="317"/>
      <c r="AG329" s="317"/>
      <c r="AH329" s="317"/>
      <c r="AI329" s="317"/>
      <c r="AJ329" s="317"/>
      <c r="AK329" s="317"/>
      <c r="AL329" s="317"/>
      <c r="AM329" s="317"/>
      <c r="AN329" s="317"/>
      <c r="AO329" s="317"/>
      <c r="AP329" s="224"/>
      <c r="AQ329" s="307"/>
      <c r="AR329" s="307"/>
      <c r="AS329" s="307"/>
      <c r="AT329" s="307"/>
      <c r="AU329" s="307"/>
      <c r="AV329" s="307"/>
      <c r="AW329" s="307"/>
      <c r="AX329" s="307"/>
      <c r="AY329" s="307"/>
      <c r="AZ329" s="307"/>
      <c r="BA329" s="307"/>
      <c r="BB329" s="307"/>
      <c r="BC329" s="225"/>
      <c r="BD329" s="225"/>
      <c r="BE329" s="225"/>
      <c r="BF329" s="225"/>
      <c r="BG329" s="259">
        <f>BG330+BG335+BG351+BG355+BG365+BG376</f>
        <v>3413230</v>
      </c>
      <c r="BH329" s="259">
        <f>BH330+BH335+BH351+BH355+BH365+BH376</f>
        <v>0</v>
      </c>
      <c r="BI329" s="259">
        <f>BI330+BI335+BI351+BI355+BI365+BI376</f>
        <v>0</v>
      </c>
      <c r="BJ329" s="259">
        <f>BJ330+BJ335+BJ351+BJ355+BJ365+BJ376</f>
        <v>0</v>
      </c>
      <c r="BK329" s="259">
        <f>BK330+BK335+BK351+BK355+BK365+BK376</f>
        <v>3837550</v>
      </c>
    </row>
    <row r="330" spans="1:63" s="223" customFormat="1" ht="32.25" customHeight="1">
      <c r="A330" s="312" t="s">
        <v>46</v>
      </c>
      <c r="B330" s="312"/>
      <c r="C330" s="312"/>
      <c r="D330" s="312"/>
      <c r="E330" s="312"/>
      <c r="F330" s="312"/>
      <c r="G330" s="312"/>
      <c r="H330" s="312"/>
      <c r="I330" s="312"/>
      <c r="J330" s="312"/>
      <c r="K330" s="312"/>
      <c r="L330" s="312"/>
      <c r="M330" s="312"/>
      <c r="N330" s="312"/>
      <c r="O330" s="312"/>
      <c r="P330" s="312"/>
      <c r="Q330" s="312"/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312"/>
      <c r="AG330" s="312"/>
      <c r="AH330" s="312"/>
      <c r="AI330" s="312"/>
      <c r="AJ330" s="312"/>
      <c r="AK330" s="312"/>
      <c r="AL330" s="312"/>
      <c r="AM330" s="312"/>
      <c r="AN330" s="312"/>
      <c r="AO330" s="312"/>
      <c r="AP330" s="233">
        <v>210</v>
      </c>
      <c r="AQ330" s="307"/>
      <c r="AR330" s="307"/>
      <c r="AS330" s="307"/>
      <c r="AT330" s="307"/>
      <c r="AU330" s="307"/>
      <c r="AV330" s="307"/>
      <c r="AW330" s="307"/>
      <c r="AX330" s="307"/>
      <c r="AY330" s="307"/>
      <c r="AZ330" s="307"/>
      <c r="BA330" s="307"/>
      <c r="BB330" s="307"/>
      <c r="BC330" s="307"/>
      <c r="BD330" s="307"/>
      <c r="BE330" s="307"/>
      <c r="BF330" s="225"/>
      <c r="BG330" s="259">
        <f>BG332+BG333+BG334</f>
        <v>1982716.31</v>
      </c>
      <c r="BH330" s="259">
        <f>BH332+BH333+BH334</f>
        <v>0</v>
      </c>
      <c r="BI330" s="259">
        <f>BI332+BI333+BI334</f>
        <v>0</v>
      </c>
      <c r="BJ330" s="259">
        <f>BJ332+BJ333+BJ334</f>
        <v>0</v>
      </c>
      <c r="BK330" s="259">
        <f>BK332+BK333+BK334</f>
        <v>1982716.31</v>
      </c>
    </row>
    <row r="331" spans="1:63" s="223" customFormat="1" ht="14.25" customHeight="1">
      <c r="A331" s="314" t="s">
        <v>47</v>
      </c>
      <c r="B331" s="314"/>
      <c r="C331" s="314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4"/>
      <c r="W331" s="314"/>
      <c r="X331" s="314"/>
      <c r="Y331" s="314"/>
      <c r="Z331" s="314"/>
      <c r="AA331" s="314"/>
      <c r="AB331" s="314"/>
      <c r="AC331" s="314"/>
      <c r="AD331" s="314"/>
      <c r="AE331" s="314"/>
      <c r="AF331" s="314"/>
      <c r="AG331" s="314"/>
      <c r="AH331" s="314"/>
      <c r="AI331" s="314"/>
      <c r="AJ331" s="314"/>
      <c r="AK331" s="314"/>
      <c r="AL331" s="314"/>
      <c r="AM331" s="314"/>
      <c r="AN331" s="314"/>
      <c r="AO331" s="314"/>
      <c r="AP331" s="224"/>
      <c r="AQ331" s="307"/>
      <c r="AR331" s="307"/>
      <c r="AS331" s="307"/>
      <c r="AT331" s="307"/>
      <c r="AU331" s="307"/>
      <c r="AV331" s="307"/>
      <c r="AW331" s="307"/>
      <c r="AX331" s="307"/>
      <c r="AY331" s="307"/>
      <c r="AZ331" s="307"/>
      <c r="BA331" s="307"/>
      <c r="BB331" s="307"/>
      <c r="BC331" s="307"/>
      <c r="BD331" s="307"/>
      <c r="BE331" s="307"/>
      <c r="BF331" s="225"/>
      <c r="BG331" s="226"/>
      <c r="BH331" s="226"/>
      <c r="BI331" s="226"/>
      <c r="BJ331" s="226"/>
      <c r="BK331" s="228"/>
    </row>
    <row r="332" spans="1:63" s="223" customFormat="1" ht="18.75" customHeight="1">
      <c r="A332" s="306" t="s">
        <v>48</v>
      </c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  <c r="AA332" s="306"/>
      <c r="AB332" s="306"/>
      <c r="AC332" s="306"/>
      <c r="AD332" s="306"/>
      <c r="AE332" s="306"/>
      <c r="AF332" s="306"/>
      <c r="AG332" s="306"/>
      <c r="AH332" s="306"/>
      <c r="AI332" s="306"/>
      <c r="AJ332" s="306"/>
      <c r="AK332" s="306"/>
      <c r="AL332" s="306"/>
      <c r="AM332" s="306"/>
      <c r="AN332" s="306"/>
      <c r="AO332" s="306"/>
      <c r="AP332" s="224"/>
      <c r="AQ332" s="307" t="s">
        <v>49</v>
      </c>
      <c r="AR332" s="307"/>
      <c r="AS332" s="307"/>
      <c r="AT332" s="307"/>
      <c r="AU332" s="307"/>
      <c r="AV332" s="307"/>
      <c r="AW332" s="307"/>
      <c r="AX332" s="307"/>
      <c r="AY332" s="307"/>
      <c r="AZ332" s="307"/>
      <c r="BA332" s="307"/>
      <c r="BB332" s="307"/>
      <c r="BC332" s="225"/>
      <c r="BD332" s="225"/>
      <c r="BE332" s="225"/>
      <c r="BF332" s="225" t="s">
        <v>50</v>
      </c>
      <c r="BG332" s="259">
        <f>BH332+BI332+BJ332+BK332</f>
        <v>1474774.43</v>
      </c>
      <c r="BH332" s="226">
        <v>0</v>
      </c>
      <c r="BI332" s="226">
        <v>0</v>
      </c>
      <c r="BJ332" s="226">
        <v>0</v>
      </c>
      <c r="BK332" s="226">
        <v>1474774.43</v>
      </c>
    </row>
    <row r="333" spans="1:63" s="223" customFormat="1" ht="37.5" customHeight="1">
      <c r="A333" s="306" t="s">
        <v>136</v>
      </c>
      <c r="B333" s="306"/>
      <c r="C333" s="306"/>
      <c r="D333" s="306"/>
      <c r="E333" s="306"/>
      <c r="F333" s="306"/>
      <c r="G333" s="306"/>
      <c r="H333" s="306"/>
      <c r="I333" s="306"/>
      <c r="J333" s="306"/>
      <c r="K333" s="306"/>
      <c r="L333" s="306"/>
      <c r="M333" s="306"/>
      <c r="N333" s="30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306"/>
      <c r="AA333" s="306"/>
      <c r="AB333" s="306"/>
      <c r="AC333" s="306"/>
      <c r="AD333" s="306"/>
      <c r="AE333" s="306"/>
      <c r="AF333" s="306"/>
      <c r="AG333" s="306"/>
      <c r="AH333" s="306"/>
      <c r="AI333" s="306"/>
      <c r="AJ333" s="306"/>
      <c r="AK333" s="306"/>
      <c r="AL333" s="306"/>
      <c r="AM333" s="306"/>
      <c r="AN333" s="306"/>
      <c r="AO333" s="306"/>
      <c r="AP333" s="224"/>
      <c r="AQ333" s="307" t="s">
        <v>52</v>
      </c>
      <c r="AR333" s="307"/>
      <c r="AS333" s="307"/>
      <c r="AT333" s="307"/>
      <c r="AU333" s="307"/>
      <c r="AV333" s="307"/>
      <c r="AW333" s="307"/>
      <c r="AX333" s="307"/>
      <c r="AY333" s="307"/>
      <c r="AZ333" s="307"/>
      <c r="BA333" s="307"/>
      <c r="BB333" s="307"/>
      <c r="BC333" s="225"/>
      <c r="BD333" s="225"/>
      <c r="BE333" s="225"/>
      <c r="BF333" s="225" t="s">
        <v>53</v>
      </c>
      <c r="BG333" s="259">
        <f>BH333+BI333+BJ333+BK333</f>
        <v>62560</v>
      </c>
      <c r="BH333" s="226">
        <v>0</v>
      </c>
      <c r="BI333" s="226">
        <v>0</v>
      </c>
      <c r="BJ333" s="226">
        <v>0</v>
      </c>
      <c r="BK333" s="226">
        <v>62560</v>
      </c>
    </row>
    <row r="334" spans="1:63" s="223" customFormat="1" ht="25.5" customHeight="1">
      <c r="A334" s="306" t="s">
        <v>54</v>
      </c>
      <c r="B334" s="306"/>
      <c r="C334" s="306"/>
      <c r="D334" s="306"/>
      <c r="E334" s="306"/>
      <c r="F334" s="306"/>
      <c r="G334" s="306"/>
      <c r="H334" s="306"/>
      <c r="I334" s="306"/>
      <c r="J334" s="306"/>
      <c r="K334" s="306"/>
      <c r="L334" s="306"/>
      <c r="M334" s="306"/>
      <c r="N334" s="306"/>
      <c r="O334" s="306"/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306"/>
      <c r="AA334" s="306"/>
      <c r="AB334" s="306"/>
      <c r="AC334" s="306"/>
      <c r="AD334" s="306"/>
      <c r="AE334" s="306"/>
      <c r="AF334" s="306"/>
      <c r="AG334" s="306"/>
      <c r="AH334" s="306"/>
      <c r="AI334" s="306"/>
      <c r="AJ334" s="306"/>
      <c r="AK334" s="306"/>
      <c r="AL334" s="306"/>
      <c r="AM334" s="306"/>
      <c r="AN334" s="306"/>
      <c r="AO334" s="306"/>
      <c r="AP334" s="224"/>
      <c r="AQ334" s="307" t="s">
        <v>55</v>
      </c>
      <c r="AR334" s="307"/>
      <c r="AS334" s="307"/>
      <c r="AT334" s="307"/>
      <c r="AU334" s="307"/>
      <c r="AV334" s="307"/>
      <c r="AW334" s="307"/>
      <c r="AX334" s="307"/>
      <c r="AY334" s="307"/>
      <c r="AZ334" s="307"/>
      <c r="BA334" s="307"/>
      <c r="BB334" s="307"/>
      <c r="BC334" s="225"/>
      <c r="BD334" s="225"/>
      <c r="BE334" s="225"/>
      <c r="BF334" s="225" t="s">
        <v>56</v>
      </c>
      <c r="BG334" s="259">
        <f>BH334+BI334+BJ334+BK334</f>
        <v>445381.88</v>
      </c>
      <c r="BH334" s="226">
        <v>0</v>
      </c>
      <c r="BI334" s="226">
        <v>0</v>
      </c>
      <c r="BJ334" s="226">
        <v>0</v>
      </c>
      <c r="BK334" s="226">
        <v>445381.88</v>
      </c>
    </row>
    <row r="335" spans="1:63" s="223" customFormat="1" ht="23.25" customHeight="1">
      <c r="A335" s="312" t="s">
        <v>57</v>
      </c>
      <c r="B335" s="312"/>
      <c r="C335" s="312"/>
      <c r="D335" s="312"/>
      <c r="E335" s="312"/>
      <c r="F335" s="312"/>
      <c r="G335" s="312"/>
      <c r="H335" s="312"/>
      <c r="I335" s="312"/>
      <c r="J335" s="312"/>
      <c r="K335" s="312"/>
      <c r="L335" s="312"/>
      <c r="M335" s="312"/>
      <c r="N335" s="312"/>
      <c r="O335" s="312"/>
      <c r="P335" s="312"/>
      <c r="Q335" s="312"/>
      <c r="R335" s="312"/>
      <c r="S335" s="312"/>
      <c r="T335" s="312"/>
      <c r="U335" s="312"/>
      <c r="V335" s="312"/>
      <c r="W335" s="312"/>
      <c r="X335" s="312"/>
      <c r="Y335" s="312"/>
      <c r="Z335" s="312"/>
      <c r="AA335" s="312"/>
      <c r="AB335" s="312"/>
      <c r="AC335" s="312"/>
      <c r="AD335" s="312"/>
      <c r="AE335" s="312"/>
      <c r="AF335" s="312"/>
      <c r="AG335" s="312"/>
      <c r="AH335" s="312"/>
      <c r="AI335" s="312"/>
      <c r="AJ335" s="312"/>
      <c r="AK335" s="312"/>
      <c r="AL335" s="312"/>
      <c r="AM335" s="312"/>
      <c r="AN335" s="312"/>
      <c r="AO335" s="312"/>
      <c r="AP335" s="233">
        <v>220</v>
      </c>
      <c r="AQ335" s="307"/>
      <c r="AR335" s="307"/>
      <c r="AS335" s="307"/>
      <c r="AT335" s="307"/>
      <c r="AU335" s="307"/>
      <c r="AV335" s="307"/>
      <c r="AW335" s="307"/>
      <c r="AX335" s="307"/>
      <c r="AY335" s="307"/>
      <c r="AZ335" s="307"/>
      <c r="BA335" s="307"/>
      <c r="BB335" s="307"/>
      <c r="BC335" s="307"/>
      <c r="BD335" s="307"/>
      <c r="BE335" s="307"/>
      <c r="BF335" s="225"/>
      <c r="BG335" s="259">
        <f>BG337+BG338+BG339+BG345+BG346+BG347+BG348+BG349+BG350</f>
        <v>1030961.6</v>
      </c>
      <c r="BH335" s="259">
        <f>BH337+BH338+BH339+BH345+BH346+BH347+BH348+BH349+BH350</f>
        <v>0</v>
      </c>
      <c r="BI335" s="259">
        <f>BI337+BI338+BI339+BI345+BI346+BI347+BI348+BI349+BI350</f>
        <v>0</v>
      </c>
      <c r="BJ335" s="259">
        <f>BJ337+BJ338+BJ339+BJ345+BJ346+BJ347+BJ348+BJ349+BJ350</f>
        <v>0</v>
      </c>
      <c r="BK335" s="259">
        <f>BK337+BK338+BK339+BK345+BK346+BK347+BK348+BK349+BK350</f>
        <v>1030961.6</v>
      </c>
    </row>
    <row r="336" spans="1:63" s="223" customFormat="1" ht="15" customHeight="1">
      <c r="A336" s="314" t="s">
        <v>9</v>
      </c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  <c r="U336" s="314"/>
      <c r="V336" s="314"/>
      <c r="W336" s="314"/>
      <c r="X336" s="314"/>
      <c r="Y336" s="314"/>
      <c r="Z336" s="314"/>
      <c r="AA336" s="314"/>
      <c r="AB336" s="314"/>
      <c r="AC336" s="314"/>
      <c r="AD336" s="314"/>
      <c r="AE336" s="314"/>
      <c r="AF336" s="314"/>
      <c r="AG336" s="314"/>
      <c r="AH336" s="314"/>
      <c r="AI336" s="314"/>
      <c r="AJ336" s="314"/>
      <c r="AK336" s="314"/>
      <c r="AL336" s="314"/>
      <c r="AM336" s="314"/>
      <c r="AN336" s="314"/>
      <c r="AO336" s="314"/>
      <c r="AP336" s="224"/>
      <c r="AQ336" s="307"/>
      <c r="AR336" s="307"/>
      <c r="AS336" s="307"/>
      <c r="AT336" s="307"/>
      <c r="AU336" s="307"/>
      <c r="AV336" s="307"/>
      <c r="AW336" s="307"/>
      <c r="AX336" s="307"/>
      <c r="AY336" s="307"/>
      <c r="AZ336" s="307"/>
      <c r="BA336" s="307"/>
      <c r="BB336" s="307"/>
      <c r="BC336" s="307"/>
      <c r="BD336" s="307"/>
      <c r="BE336" s="307"/>
      <c r="BF336" s="225"/>
      <c r="BG336" s="226"/>
      <c r="BH336" s="226"/>
      <c r="BI336" s="226"/>
      <c r="BJ336" s="226"/>
      <c r="BK336" s="228"/>
    </row>
    <row r="337" spans="1:63" s="223" customFormat="1" ht="18.75" customHeight="1">
      <c r="A337" s="306" t="s">
        <v>58</v>
      </c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  <c r="O337" s="306"/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306"/>
      <c r="AA337" s="306"/>
      <c r="AB337" s="306"/>
      <c r="AC337" s="306"/>
      <c r="AD337" s="306"/>
      <c r="AE337" s="306"/>
      <c r="AF337" s="306"/>
      <c r="AG337" s="306"/>
      <c r="AH337" s="306"/>
      <c r="AI337" s="306"/>
      <c r="AJ337" s="306"/>
      <c r="AK337" s="306"/>
      <c r="AL337" s="306"/>
      <c r="AM337" s="306"/>
      <c r="AN337" s="306"/>
      <c r="AO337" s="306"/>
      <c r="AP337" s="224"/>
      <c r="AQ337" s="307" t="s">
        <v>59</v>
      </c>
      <c r="AR337" s="307"/>
      <c r="AS337" s="307"/>
      <c r="AT337" s="307"/>
      <c r="AU337" s="307"/>
      <c r="AV337" s="307"/>
      <c r="AW337" s="307"/>
      <c r="AX337" s="307"/>
      <c r="AY337" s="307"/>
      <c r="AZ337" s="307"/>
      <c r="BA337" s="307"/>
      <c r="BB337" s="307"/>
      <c r="BC337" s="225"/>
      <c r="BD337" s="225"/>
      <c r="BE337" s="225"/>
      <c r="BF337" s="225" t="s">
        <v>60</v>
      </c>
      <c r="BG337" s="259">
        <f aca="true" t="shared" si="24" ref="BG337:BG350">BH337+BI337+BJ337+BK337</f>
        <v>57120</v>
      </c>
      <c r="BH337" s="226">
        <v>0</v>
      </c>
      <c r="BI337" s="226">
        <v>0</v>
      </c>
      <c r="BJ337" s="226">
        <v>0</v>
      </c>
      <c r="BK337" s="228">
        <v>57120</v>
      </c>
    </row>
    <row r="338" spans="1:63" s="223" customFormat="1" ht="18.75" customHeight="1">
      <c r="A338" s="306" t="s">
        <v>61</v>
      </c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  <c r="AA338" s="306"/>
      <c r="AB338" s="306"/>
      <c r="AC338" s="306"/>
      <c r="AD338" s="306"/>
      <c r="AE338" s="306"/>
      <c r="AF338" s="306"/>
      <c r="AG338" s="306"/>
      <c r="AH338" s="306"/>
      <c r="AI338" s="306"/>
      <c r="AJ338" s="306"/>
      <c r="AK338" s="306"/>
      <c r="AL338" s="306"/>
      <c r="AM338" s="306"/>
      <c r="AN338" s="306"/>
      <c r="AO338" s="306"/>
      <c r="AP338" s="224"/>
      <c r="AQ338" s="307" t="s">
        <v>59</v>
      </c>
      <c r="AR338" s="307"/>
      <c r="AS338" s="307"/>
      <c r="AT338" s="307"/>
      <c r="AU338" s="307"/>
      <c r="AV338" s="307"/>
      <c r="AW338" s="307"/>
      <c r="AX338" s="307"/>
      <c r="AY338" s="307"/>
      <c r="AZ338" s="307"/>
      <c r="BA338" s="307"/>
      <c r="BB338" s="307"/>
      <c r="BC338" s="225"/>
      <c r="BD338" s="225"/>
      <c r="BE338" s="225"/>
      <c r="BF338" s="225" t="s">
        <v>62</v>
      </c>
      <c r="BG338" s="259">
        <f t="shared" si="24"/>
        <v>0</v>
      </c>
      <c r="BH338" s="226">
        <v>0</v>
      </c>
      <c r="BI338" s="226">
        <v>0</v>
      </c>
      <c r="BJ338" s="226">
        <v>0</v>
      </c>
      <c r="BK338" s="228">
        <v>0</v>
      </c>
    </row>
    <row r="339" spans="1:63" s="223" customFormat="1" ht="18.75" customHeight="1">
      <c r="A339" s="306" t="s">
        <v>63</v>
      </c>
      <c r="B339" s="306"/>
      <c r="C339" s="306"/>
      <c r="D339" s="306"/>
      <c r="E339" s="306"/>
      <c r="F339" s="306"/>
      <c r="G339" s="306"/>
      <c r="H339" s="306"/>
      <c r="I339" s="306"/>
      <c r="J339" s="306"/>
      <c r="K339" s="306"/>
      <c r="L339" s="306"/>
      <c r="M339" s="306"/>
      <c r="N339" s="306"/>
      <c r="O339" s="306"/>
      <c r="P339" s="306"/>
      <c r="Q339" s="306"/>
      <c r="R339" s="306"/>
      <c r="S339" s="306"/>
      <c r="T339" s="306"/>
      <c r="U339" s="306"/>
      <c r="V339" s="306"/>
      <c r="W339" s="306"/>
      <c r="X339" s="306"/>
      <c r="Y339" s="306"/>
      <c r="Z339" s="306"/>
      <c r="AA339" s="306"/>
      <c r="AB339" s="306"/>
      <c r="AC339" s="306"/>
      <c r="AD339" s="306"/>
      <c r="AE339" s="306"/>
      <c r="AF339" s="306"/>
      <c r="AG339" s="306"/>
      <c r="AH339" s="306"/>
      <c r="AI339" s="306"/>
      <c r="AJ339" s="306"/>
      <c r="AK339" s="306"/>
      <c r="AL339" s="306"/>
      <c r="AM339" s="306"/>
      <c r="AN339" s="306"/>
      <c r="AO339" s="306"/>
      <c r="AP339" s="224"/>
      <c r="AQ339" s="307" t="s">
        <v>59</v>
      </c>
      <c r="AR339" s="307"/>
      <c r="AS339" s="307"/>
      <c r="AT339" s="307"/>
      <c r="AU339" s="307"/>
      <c r="AV339" s="307"/>
      <c r="AW339" s="307"/>
      <c r="AX339" s="307"/>
      <c r="AY339" s="307"/>
      <c r="AZ339" s="307"/>
      <c r="BA339" s="307"/>
      <c r="BB339" s="307"/>
      <c r="BC339" s="225"/>
      <c r="BD339" s="225"/>
      <c r="BE339" s="225"/>
      <c r="BF339" s="225" t="s">
        <v>64</v>
      </c>
      <c r="BG339" s="259">
        <f t="shared" si="24"/>
        <v>0</v>
      </c>
      <c r="BH339" s="251">
        <f>BH340+BH341+BH342+BH343+BH344</f>
        <v>0</v>
      </c>
      <c r="BI339" s="251">
        <f>BI340+BI341+BI342+BI343+BI344</f>
        <v>0</v>
      </c>
      <c r="BJ339" s="251">
        <f>BJ340+BJ341+BJ342+BJ343+BJ344</f>
        <v>0</v>
      </c>
      <c r="BK339" s="251">
        <f>BK340+BK341+BK342+BK343+BK344</f>
        <v>0</v>
      </c>
    </row>
    <row r="340" spans="1:63" s="223" customFormat="1" ht="34.5" customHeight="1">
      <c r="A340" s="306" t="s">
        <v>65</v>
      </c>
      <c r="B340" s="306"/>
      <c r="C340" s="306"/>
      <c r="D340" s="306"/>
      <c r="E340" s="306"/>
      <c r="F340" s="306"/>
      <c r="G340" s="306"/>
      <c r="H340" s="306"/>
      <c r="I340" s="306"/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306"/>
      <c r="AA340" s="306"/>
      <c r="AB340" s="306"/>
      <c r="AC340" s="306"/>
      <c r="AD340" s="306"/>
      <c r="AE340" s="306"/>
      <c r="AF340" s="306"/>
      <c r="AG340" s="306"/>
      <c r="AH340" s="306"/>
      <c r="AI340" s="306"/>
      <c r="AJ340" s="306"/>
      <c r="AK340" s="306"/>
      <c r="AL340" s="306"/>
      <c r="AM340" s="306"/>
      <c r="AN340" s="306"/>
      <c r="AO340" s="306"/>
      <c r="AP340" s="224"/>
      <c r="AQ340" s="307" t="s">
        <v>59</v>
      </c>
      <c r="AR340" s="307"/>
      <c r="AS340" s="307"/>
      <c r="AT340" s="307"/>
      <c r="AU340" s="307"/>
      <c r="AV340" s="307"/>
      <c r="AW340" s="307"/>
      <c r="AX340" s="307"/>
      <c r="AY340" s="307"/>
      <c r="AZ340" s="307"/>
      <c r="BA340" s="307"/>
      <c r="BB340" s="307"/>
      <c r="BC340" s="225"/>
      <c r="BD340" s="225"/>
      <c r="BE340" s="225"/>
      <c r="BF340" s="225" t="s">
        <v>66</v>
      </c>
      <c r="BG340" s="259">
        <f t="shared" si="24"/>
        <v>0</v>
      </c>
      <c r="BH340" s="226">
        <v>0</v>
      </c>
      <c r="BI340" s="226">
        <v>0</v>
      </c>
      <c r="BJ340" s="226">
        <v>0</v>
      </c>
      <c r="BK340" s="228">
        <v>0</v>
      </c>
    </row>
    <row r="341" spans="1:63" s="223" customFormat="1" ht="22.5" customHeight="1">
      <c r="A341" s="306" t="s">
        <v>67</v>
      </c>
      <c r="B341" s="306"/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  <c r="AA341" s="306"/>
      <c r="AB341" s="306"/>
      <c r="AC341" s="306"/>
      <c r="AD341" s="306"/>
      <c r="AE341" s="306"/>
      <c r="AF341" s="306"/>
      <c r="AG341" s="306"/>
      <c r="AH341" s="306"/>
      <c r="AI341" s="306"/>
      <c r="AJ341" s="306"/>
      <c r="AK341" s="306"/>
      <c r="AL341" s="306"/>
      <c r="AM341" s="306"/>
      <c r="AN341" s="306"/>
      <c r="AO341" s="306"/>
      <c r="AP341" s="224"/>
      <c r="AQ341" s="307" t="s">
        <v>59</v>
      </c>
      <c r="AR341" s="307"/>
      <c r="AS341" s="307"/>
      <c r="AT341" s="307"/>
      <c r="AU341" s="307"/>
      <c r="AV341" s="307"/>
      <c r="AW341" s="307"/>
      <c r="AX341" s="307"/>
      <c r="AY341" s="307"/>
      <c r="AZ341" s="307"/>
      <c r="BA341" s="307"/>
      <c r="BB341" s="307"/>
      <c r="BC341" s="225"/>
      <c r="BD341" s="225"/>
      <c r="BE341" s="225"/>
      <c r="BF341" s="225" t="s">
        <v>68</v>
      </c>
      <c r="BG341" s="259">
        <f t="shared" si="24"/>
        <v>0</v>
      </c>
      <c r="BH341" s="226">
        <v>0</v>
      </c>
      <c r="BI341" s="226">
        <v>0</v>
      </c>
      <c r="BJ341" s="226">
        <v>0</v>
      </c>
      <c r="BK341" s="228">
        <v>0</v>
      </c>
    </row>
    <row r="342" spans="1:63" s="223" customFormat="1" ht="40.5" customHeight="1">
      <c r="A342" s="306" t="s">
        <v>69</v>
      </c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  <c r="AA342" s="306"/>
      <c r="AB342" s="306"/>
      <c r="AC342" s="306"/>
      <c r="AD342" s="306"/>
      <c r="AE342" s="306"/>
      <c r="AF342" s="306"/>
      <c r="AG342" s="306"/>
      <c r="AH342" s="306"/>
      <c r="AI342" s="306"/>
      <c r="AJ342" s="306"/>
      <c r="AK342" s="306"/>
      <c r="AL342" s="306"/>
      <c r="AM342" s="306"/>
      <c r="AN342" s="306"/>
      <c r="AO342" s="306"/>
      <c r="AP342" s="224"/>
      <c r="AQ342" s="307" t="s">
        <v>59</v>
      </c>
      <c r="AR342" s="307"/>
      <c r="AS342" s="307"/>
      <c r="AT342" s="307"/>
      <c r="AU342" s="307"/>
      <c r="AV342" s="307"/>
      <c r="AW342" s="307"/>
      <c r="AX342" s="307"/>
      <c r="AY342" s="307"/>
      <c r="AZ342" s="307"/>
      <c r="BA342" s="307"/>
      <c r="BB342" s="307"/>
      <c r="BC342" s="225"/>
      <c r="BD342" s="225"/>
      <c r="BE342" s="225"/>
      <c r="BF342" s="225" t="s">
        <v>70</v>
      </c>
      <c r="BG342" s="259">
        <f t="shared" si="24"/>
        <v>0</v>
      </c>
      <c r="BH342" s="226">
        <v>0</v>
      </c>
      <c r="BI342" s="226">
        <v>0</v>
      </c>
      <c r="BJ342" s="226">
        <v>0</v>
      </c>
      <c r="BK342" s="228">
        <v>0</v>
      </c>
    </row>
    <row r="343" spans="1:63" s="223" customFormat="1" ht="38.25" customHeight="1">
      <c r="A343" s="306" t="s">
        <v>71</v>
      </c>
      <c r="B343" s="306"/>
      <c r="C343" s="306"/>
      <c r="D343" s="306"/>
      <c r="E343" s="306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  <c r="AA343" s="306"/>
      <c r="AB343" s="306"/>
      <c r="AC343" s="306"/>
      <c r="AD343" s="306"/>
      <c r="AE343" s="306"/>
      <c r="AF343" s="306"/>
      <c r="AG343" s="306"/>
      <c r="AH343" s="306"/>
      <c r="AI343" s="306"/>
      <c r="AJ343" s="306"/>
      <c r="AK343" s="306"/>
      <c r="AL343" s="306"/>
      <c r="AM343" s="306"/>
      <c r="AN343" s="306"/>
      <c r="AO343" s="306"/>
      <c r="AP343" s="224"/>
      <c r="AQ343" s="307" t="s">
        <v>59</v>
      </c>
      <c r="AR343" s="307"/>
      <c r="AS343" s="307"/>
      <c r="AT343" s="307"/>
      <c r="AU343" s="307"/>
      <c r="AV343" s="307"/>
      <c r="AW343" s="307"/>
      <c r="AX343" s="307"/>
      <c r="AY343" s="307"/>
      <c r="AZ343" s="307"/>
      <c r="BA343" s="307"/>
      <c r="BB343" s="307"/>
      <c r="BC343" s="225"/>
      <c r="BD343" s="225"/>
      <c r="BE343" s="225"/>
      <c r="BF343" s="225" t="s">
        <v>72</v>
      </c>
      <c r="BG343" s="259">
        <f t="shared" si="24"/>
        <v>0</v>
      </c>
      <c r="BH343" s="226">
        <v>0</v>
      </c>
      <c r="BI343" s="226">
        <v>0</v>
      </c>
      <c r="BJ343" s="226">
        <v>0</v>
      </c>
      <c r="BK343" s="228">
        <v>0</v>
      </c>
    </row>
    <row r="344" spans="1:63" s="223" customFormat="1" ht="23.25" customHeight="1">
      <c r="A344" s="306" t="s">
        <v>73</v>
      </c>
      <c r="B344" s="306"/>
      <c r="C344" s="306"/>
      <c r="D344" s="306"/>
      <c r="E344" s="306"/>
      <c r="F344" s="306"/>
      <c r="G344" s="306"/>
      <c r="H344" s="306"/>
      <c r="I344" s="306"/>
      <c r="J344" s="306"/>
      <c r="K344" s="306"/>
      <c r="L344" s="306"/>
      <c r="M344" s="306"/>
      <c r="N344" s="306"/>
      <c r="O344" s="306"/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306"/>
      <c r="AA344" s="306"/>
      <c r="AB344" s="306"/>
      <c r="AC344" s="306"/>
      <c r="AD344" s="306"/>
      <c r="AE344" s="306"/>
      <c r="AF344" s="306"/>
      <c r="AG344" s="306"/>
      <c r="AH344" s="306"/>
      <c r="AI344" s="306"/>
      <c r="AJ344" s="306"/>
      <c r="AK344" s="306"/>
      <c r="AL344" s="306"/>
      <c r="AM344" s="306"/>
      <c r="AN344" s="306"/>
      <c r="AO344" s="306"/>
      <c r="AP344" s="224"/>
      <c r="AQ344" s="307" t="s">
        <v>59</v>
      </c>
      <c r="AR344" s="307"/>
      <c r="AS344" s="307"/>
      <c r="AT344" s="307"/>
      <c r="AU344" s="307"/>
      <c r="AV344" s="307"/>
      <c r="AW344" s="307"/>
      <c r="AX344" s="307"/>
      <c r="AY344" s="307"/>
      <c r="AZ344" s="307"/>
      <c r="BA344" s="307"/>
      <c r="BB344" s="307"/>
      <c r="BC344" s="225"/>
      <c r="BD344" s="225"/>
      <c r="BE344" s="225"/>
      <c r="BF344" s="225" t="s">
        <v>74</v>
      </c>
      <c r="BG344" s="259">
        <f t="shared" si="24"/>
        <v>0</v>
      </c>
      <c r="BH344" s="226">
        <v>0</v>
      </c>
      <c r="BI344" s="226">
        <v>0</v>
      </c>
      <c r="BJ344" s="226">
        <v>0</v>
      </c>
      <c r="BK344" s="228">
        <v>0</v>
      </c>
    </row>
    <row r="345" spans="1:63" s="223" customFormat="1" ht="67.5" customHeight="1">
      <c r="A345" s="306" t="s">
        <v>75</v>
      </c>
      <c r="B345" s="306"/>
      <c r="C345" s="306"/>
      <c r="D345" s="306"/>
      <c r="E345" s="306"/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306"/>
      <c r="AA345" s="306"/>
      <c r="AB345" s="306"/>
      <c r="AC345" s="306"/>
      <c r="AD345" s="306"/>
      <c r="AE345" s="306"/>
      <c r="AF345" s="306"/>
      <c r="AG345" s="306"/>
      <c r="AH345" s="306"/>
      <c r="AI345" s="306"/>
      <c r="AJ345" s="306"/>
      <c r="AK345" s="306"/>
      <c r="AL345" s="306"/>
      <c r="AM345" s="306"/>
      <c r="AN345" s="306"/>
      <c r="AO345" s="306"/>
      <c r="AP345" s="224"/>
      <c r="AQ345" s="307" t="s">
        <v>59</v>
      </c>
      <c r="AR345" s="307"/>
      <c r="AS345" s="307"/>
      <c r="AT345" s="307"/>
      <c r="AU345" s="307"/>
      <c r="AV345" s="307"/>
      <c r="AW345" s="307"/>
      <c r="AX345" s="307"/>
      <c r="AY345" s="307"/>
      <c r="AZ345" s="307"/>
      <c r="BA345" s="307"/>
      <c r="BB345" s="307"/>
      <c r="BC345" s="225"/>
      <c r="BD345" s="225"/>
      <c r="BE345" s="225"/>
      <c r="BF345" s="225" t="s">
        <v>76</v>
      </c>
      <c r="BG345" s="259">
        <f t="shared" si="24"/>
        <v>0</v>
      </c>
      <c r="BH345" s="226">
        <v>0</v>
      </c>
      <c r="BI345" s="226">
        <v>0</v>
      </c>
      <c r="BJ345" s="226">
        <v>0</v>
      </c>
      <c r="BK345" s="228">
        <v>0</v>
      </c>
    </row>
    <row r="346" spans="1:63" s="223" customFormat="1" ht="38.25" customHeight="1">
      <c r="A346" s="306" t="s">
        <v>77</v>
      </c>
      <c r="B346" s="306"/>
      <c r="C346" s="306"/>
      <c r="D346" s="306"/>
      <c r="E346" s="306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  <c r="AA346" s="306"/>
      <c r="AB346" s="306"/>
      <c r="AC346" s="306"/>
      <c r="AD346" s="306"/>
      <c r="AE346" s="306"/>
      <c r="AF346" s="306"/>
      <c r="AG346" s="306"/>
      <c r="AH346" s="306"/>
      <c r="AI346" s="306"/>
      <c r="AJ346" s="306"/>
      <c r="AK346" s="306"/>
      <c r="AL346" s="306"/>
      <c r="AM346" s="306"/>
      <c r="AN346" s="306"/>
      <c r="AO346" s="306"/>
      <c r="AP346" s="224"/>
      <c r="AQ346" s="307" t="s">
        <v>59</v>
      </c>
      <c r="AR346" s="307"/>
      <c r="AS346" s="307"/>
      <c r="AT346" s="307"/>
      <c r="AU346" s="307"/>
      <c r="AV346" s="307"/>
      <c r="AW346" s="307"/>
      <c r="AX346" s="307"/>
      <c r="AY346" s="307"/>
      <c r="AZ346" s="307"/>
      <c r="BA346" s="307"/>
      <c r="BB346" s="307"/>
      <c r="BC346" s="225"/>
      <c r="BD346" s="225"/>
      <c r="BE346" s="225"/>
      <c r="BF346" s="225" t="s">
        <v>78</v>
      </c>
      <c r="BG346" s="259">
        <f t="shared" si="24"/>
        <v>538641.6</v>
      </c>
      <c r="BH346" s="226">
        <v>0</v>
      </c>
      <c r="BI346" s="226">
        <v>0</v>
      </c>
      <c r="BJ346" s="226">
        <v>0</v>
      </c>
      <c r="BK346" s="228">
        <v>538641.6</v>
      </c>
    </row>
    <row r="347" spans="1:63" s="223" customFormat="1" ht="24.75" customHeight="1">
      <c r="A347" s="306" t="s">
        <v>79</v>
      </c>
      <c r="B347" s="306"/>
      <c r="C347" s="306"/>
      <c r="D347" s="306"/>
      <c r="E347" s="306"/>
      <c r="F347" s="306"/>
      <c r="G347" s="306"/>
      <c r="H347" s="306"/>
      <c r="I347" s="306"/>
      <c r="J347" s="306"/>
      <c r="K347" s="306"/>
      <c r="L347" s="306"/>
      <c r="M347" s="306"/>
      <c r="N347" s="306"/>
      <c r="O347" s="306"/>
      <c r="P347" s="306"/>
      <c r="Q347" s="306"/>
      <c r="R347" s="306"/>
      <c r="S347" s="306"/>
      <c r="T347" s="306"/>
      <c r="U347" s="306"/>
      <c r="V347" s="306"/>
      <c r="W347" s="306"/>
      <c r="X347" s="306"/>
      <c r="Y347" s="306"/>
      <c r="Z347" s="306"/>
      <c r="AA347" s="306"/>
      <c r="AB347" s="306"/>
      <c r="AC347" s="306"/>
      <c r="AD347" s="306"/>
      <c r="AE347" s="306"/>
      <c r="AF347" s="306"/>
      <c r="AG347" s="306"/>
      <c r="AH347" s="306"/>
      <c r="AI347" s="306"/>
      <c r="AJ347" s="306"/>
      <c r="AK347" s="306"/>
      <c r="AL347" s="306"/>
      <c r="AM347" s="306"/>
      <c r="AN347" s="306"/>
      <c r="AO347" s="306"/>
      <c r="AP347" s="224"/>
      <c r="AQ347" s="307" t="s">
        <v>59</v>
      </c>
      <c r="AR347" s="307"/>
      <c r="AS347" s="307"/>
      <c r="AT347" s="307"/>
      <c r="AU347" s="307"/>
      <c r="AV347" s="307"/>
      <c r="AW347" s="307"/>
      <c r="AX347" s="307"/>
      <c r="AY347" s="307"/>
      <c r="AZ347" s="307"/>
      <c r="BA347" s="307"/>
      <c r="BB347" s="307"/>
      <c r="BC347" s="225"/>
      <c r="BD347" s="225"/>
      <c r="BE347" s="225"/>
      <c r="BF347" s="225" t="s">
        <v>80</v>
      </c>
      <c r="BG347" s="259">
        <f t="shared" si="24"/>
        <v>435200</v>
      </c>
      <c r="BH347" s="226">
        <v>0</v>
      </c>
      <c r="BI347" s="226">
        <v>0</v>
      </c>
      <c r="BJ347" s="226">
        <v>0</v>
      </c>
      <c r="BK347" s="228">
        <v>435200</v>
      </c>
    </row>
    <row r="348" spans="1:63" s="223" customFormat="1" ht="24.75" customHeight="1">
      <c r="A348" s="306" t="s">
        <v>81</v>
      </c>
      <c r="B348" s="306"/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6"/>
      <c r="Q348" s="306"/>
      <c r="R348" s="306"/>
      <c r="S348" s="306"/>
      <c r="T348" s="306"/>
      <c r="U348" s="306"/>
      <c r="V348" s="306"/>
      <c r="W348" s="306"/>
      <c r="X348" s="306"/>
      <c r="Y348" s="306"/>
      <c r="Z348" s="306"/>
      <c r="AA348" s="306"/>
      <c r="AB348" s="306"/>
      <c r="AC348" s="306"/>
      <c r="AD348" s="306"/>
      <c r="AE348" s="306"/>
      <c r="AF348" s="306"/>
      <c r="AG348" s="306"/>
      <c r="AH348" s="306"/>
      <c r="AI348" s="306"/>
      <c r="AJ348" s="306"/>
      <c r="AK348" s="306"/>
      <c r="AL348" s="306"/>
      <c r="AM348" s="306"/>
      <c r="AN348" s="306"/>
      <c r="AO348" s="306"/>
      <c r="AP348" s="224"/>
      <c r="AQ348" s="307" t="s">
        <v>59</v>
      </c>
      <c r="AR348" s="307"/>
      <c r="AS348" s="307"/>
      <c r="AT348" s="307"/>
      <c r="AU348" s="307"/>
      <c r="AV348" s="307"/>
      <c r="AW348" s="307"/>
      <c r="AX348" s="307"/>
      <c r="AY348" s="307"/>
      <c r="AZ348" s="307"/>
      <c r="BA348" s="307"/>
      <c r="BB348" s="307"/>
      <c r="BC348" s="225"/>
      <c r="BD348" s="225"/>
      <c r="BE348" s="225"/>
      <c r="BF348" s="225" t="s">
        <v>82</v>
      </c>
      <c r="BG348" s="259">
        <f t="shared" si="24"/>
        <v>0</v>
      </c>
      <c r="BH348" s="226">
        <v>0</v>
      </c>
      <c r="BI348" s="226">
        <v>0</v>
      </c>
      <c r="BJ348" s="226">
        <v>0</v>
      </c>
      <c r="BK348" s="228">
        <v>0</v>
      </c>
    </row>
    <row r="349" spans="1:63" s="223" customFormat="1" ht="36" customHeight="1">
      <c r="A349" s="306" t="s">
        <v>83</v>
      </c>
      <c r="B349" s="306"/>
      <c r="C349" s="306"/>
      <c r="D349" s="306"/>
      <c r="E349" s="306"/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306"/>
      <c r="AA349" s="306"/>
      <c r="AB349" s="306"/>
      <c r="AC349" s="306"/>
      <c r="AD349" s="306"/>
      <c r="AE349" s="306"/>
      <c r="AF349" s="306"/>
      <c r="AG349" s="306"/>
      <c r="AH349" s="306"/>
      <c r="AI349" s="306"/>
      <c r="AJ349" s="306"/>
      <c r="AK349" s="306"/>
      <c r="AL349" s="306"/>
      <c r="AM349" s="306"/>
      <c r="AN349" s="306"/>
      <c r="AO349" s="306"/>
      <c r="AP349" s="224"/>
      <c r="AQ349" s="307" t="s">
        <v>59</v>
      </c>
      <c r="AR349" s="307"/>
      <c r="AS349" s="307"/>
      <c r="AT349" s="307"/>
      <c r="AU349" s="307"/>
      <c r="AV349" s="307"/>
      <c r="AW349" s="307"/>
      <c r="AX349" s="307"/>
      <c r="AY349" s="307"/>
      <c r="AZ349" s="307"/>
      <c r="BA349" s="307"/>
      <c r="BB349" s="307"/>
      <c r="BC349" s="225"/>
      <c r="BD349" s="225"/>
      <c r="BE349" s="225"/>
      <c r="BF349" s="225" t="s">
        <v>84</v>
      </c>
      <c r="BG349" s="259">
        <f t="shared" si="24"/>
        <v>0</v>
      </c>
      <c r="BH349" s="226">
        <v>0</v>
      </c>
      <c r="BI349" s="226">
        <v>0</v>
      </c>
      <c r="BJ349" s="226">
        <v>0</v>
      </c>
      <c r="BK349" s="228">
        <v>0</v>
      </c>
    </row>
    <row r="350" spans="1:63" s="223" customFormat="1" ht="67.5" customHeight="1">
      <c r="A350" s="306" t="s">
        <v>85</v>
      </c>
      <c r="B350" s="306"/>
      <c r="C350" s="306"/>
      <c r="D350" s="306"/>
      <c r="E350" s="306"/>
      <c r="F350" s="306"/>
      <c r="G350" s="306"/>
      <c r="H350" s="306"/>
      <c r="I350" s="306"/>
      <c r="J350" s="306"/>
      <c r="K350" s="306"/>
      <c r="L350" s="306"/>
      <c r="M350" s="306"/>
      <c r="N350" s="306"/>
      <c r="O350" s="306"/>
      <c r="P350" s="306"/>
      <c r="Q350" s="306"/>
      <c r="R350" s="306"/>
      <c r="S350" s="306"/>
      <c r="T350" s="306"/>
      <c r="U350" s="306"/>
      <c r="V350" s="306"/>
      <c r="W350" s="306"/>
      <c r="X350" s="306"/>
      <c r="Y350" s="306"/>
      <c r="Z350" s="306"/>
      <c r="AA350" s="306"/>
      <c r="AB350" s="306"/>
      <c r="AC350" s="306"/>
      <c r="AD350" s="306"/>
      <c r="AE350" s="306"/>
      <c r="AF350" s="306"/>
      <c r="AG350" s="306"/>
      <c r="AH350" s="306"/>
      <c r="AI350" s="306"/>
      <c r="AJ350" s="306"/>
      <c r="AK350" s="306"/>
      <c r="AL350" s="306"/>
      <c r="AM350" s="306"/>
      <c r="AN350" s="306"/>
      <c r="AO350" s="306"/>
      <c r="AP350" s="224"/>
      <c r="AQ350" s="307" t="s">
        <v>59</v>
      </c>
      <c r="AR350" s="307"/>
      <c r="AS350" s="307"/>
      <c r="AT350" s="307"/>
      <c r="AU350" s="307"/>
      <c r="AV350" s="307"/>
      <c r="AW350" s="307"/>
      <c r="AX350" s="307"/>
      <c r="AY350" s="307"/>
      <c r="AZ350" s="307"/>
      <c r="BA350" s="307"/>
      <c r="BB350" s="307"/>
      <c r="BC350" s="225"/>
      <c r="BD350" s="225"/>
      <c r="BE350" s="225"/>
      <c r="BF350" s="225" t="s">
        <v>86</v>
      </c>
      <c r="BG350" s="259">
        <f t="shared" si="24"/>
        <v>0</v>
      </c>
      <c r="BH350" s="226">
        <v>0</v>
      </c>
      <c r="BI350" s="226">
        <v>0</v>
      </c>
      <c r="BJ350" s="226">
        <v>0</v>
      </c>
      <c r="BK350" s="252">
        <v>0</v>
      </c>
    </row>
    <row r="351" spans="1:63" s="223" customFormat="1" ht="22.5" customHeight="1">
      <c r="A351" s="312" t="s">
        <v>87</v>
      </c>
      <c r="B351" s="312"/>
      <c r="C351" s="312"/>
      <c r="D351" s="312"/>
      <c r="E351" s="312"/>
      <c r="F351" s="312"/>
      <c r="G351" s="312"/>
      <c r="H351" s="312"/>
      <c r="I351" s="312"/>
      <c r="J351" s="312"/>
      <c r="K351" s="312"/>
      <c r="L351" s="312"/>
      <c r="M351" s="312"/>
      <c r="N351" s="312"/>
      <c r="O351" s="312"/>
      <c r="P351" s="312"/>
      <c r="Q351" s="312"/>
      <c r="R351" s="312"/>
      <c r="S351" s="312"/>
      <c r="T351" s="312"/>
      <c r="U351" s="312"/>
      <c r="V351" s="312"/>
      <c r="W351" s="312"/>
      <c r="X351" s="312"/>
      <c r="Y351" s="312"/>
      <c r="Z351" s="312"/>
      <c r="AA351" s="312"/>
      <c r="AB351" s="312"/>
      <c r="AC351" s="312"/>
      <c r="AD351" s="312"/>
      <c r="AE351" s="312"/>
      <c r="AF351" s="312"/>
      <c r="AG351" s="312"/>
      <c r="AH351" s="312"/>
      <c r="AI351" s="312"/>
      <c r="AJ351" s="312"/>
      <c r="AK351" s="312"/>
      <c r="AL351" s="312"/>
      <c r="AM351" s="312"/>
      <c r="AN351" s="312"/>
      <c r="AO351" s="312"/>
      <c r="AP351" s="233">
        <v>260</v>
      </c>
      <c r="AQ351" s="307"/>
      <c r="AR351" s="307"/>
      <c r="AS351" s="307"/>
      <c r="AT351" s="307"/>
      <c r="AU351" s="307"/>
      <c r="AV351" s="307"/>
      <c r="AW351" s="307"/>
      <c r="AX351" s="307"/>
      <c r="AY351" s="307"/>
      <c r="AZ351" s="307"/>
      <c r="BA351" s="307"/>
      <c r="BB351" s="307"/>
      <c r="BC351" s="307"/>
      <c r="BD351" s="307"/>
      <c r="BE351" s="307"/>
      <c r="BF351" s="225"/>
      <c r="BG351" s="259">
        <f>BG352+BG353+BG354</f>
        <v>0</v>
      </c>
      <c r="BH351" s="259">
        <f>BH352+BH353+BH354</f>
        <v>0</v>
      </c>
      <c r="BI351" s="259">
        <f>BI352+BI353+BI354</f>
        <v>0</v>
      </c>
      <c r="BJ351" s="259">
        <f>BJ352+BJ353+BJ354</f>
        <v>0</v>
      </c>
      <c r="BK351" s="259">
        <f>BK352+BK353+BK354</f>
        <v>0</v>
      </c>
    </row>
    <row r="352" spans="1:63" s="223" customFormat="1" ht="31.5" customHeight="1">
      <c r="A352" s="314" t="s">
        <v>88</v>
      </c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4"/>
      <c r="W352" s="314"/>
      <c r="X352" s="314"/>
      <c r="Y352" s="314"/>
      <c r="Z352" s="314"/>
      <c r="AA352" s="314"/>
      <c r="AB352" s="314"/>
      <c r="AC352" s="314"/>
      <c r="AD352" s="314"/>
      <c r="AE352" s="314"/>
      <c r="AF352" s="314"/>
      <c r="AG352" s="314"/>
      <c r="AH352" s="314"/>
      <c r="AI352" s="314"/>
      <c r="AJ352" s="314"/>
      <c r="AK352" s="314"/>
      <c r="AL352" s="314"/>
      <c r="AM352" s="314"/>
      <c r="AN352" s="314"/>
      <c r="AO352" s="314"/>
      <c r="AP352" s="224"/>
      <c r="AQ352" s="307"/>
      <c r="AR352" s="307"/>
      <c r="AS352" s="307"/>
      <c r="AT352" s="307"/>
      <c r="AU352" s="307"/>
      <c r="AV352" s="307"/>
      <c r="AW352" s="307"/>
      <c r="AX352" s="307"/>
      <c r="AY352" s="307"/>
      <c r="AZ352" s="307"/>
      <c r="BA352" s="307"/>
      <c r="BB352" s="307"/>
      <c r="BC352" s="307"/>
      <c r="BD352" s="307"/>
      <c r="BE352" s="307"/>
      <c r="BF352" s="225" t="s">
        <v>89</v>
      </c>
      <c r="BG352" s="259">
        <f>BH352+BI352+BJ352+BK352</f>
        <v>0</v>
      </c>
      <c r="BH352" s="226">
        <v>0</v>
      </c>
      <c r="BI352" s="226">
        <v>0</v>
      </c>
      <c r="BJ352" s="226">
        <v>0</v>
      </c>
      <c r="BK352" s="252">
        <v>0</v>
      </c>
    </row>
    <row r="353" spans="1:63" s="223" customFormat="1" ht="48" customHeight="1">
      <c r="A353" s="306" t="s">
        <v>90</v>
      </c>
      <c r="B353" s="306"/>
      <c r="C353" s="306"/>
      <c r="D353" s="306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  <c r="AA353" s="306"/>
      <c r="AB353" s="306"/>
      <c r="AC353" s="306"/>
      <c r="AD353" s="306"/>
      <c r="AE353" s="306"/>
      <c r="AF353" s="306"/>
      <c r="AG353" s="306"/>
      <c r="AH353" s="306"/>
      <c r="AI353" s="306"/>
      <c r="AJ353" s="306"/>
      <c r="AK353" s="306"/>
      <c r="AL353" s="306"/>
      <c r="AM353" s="306"/>
      <c r="AN353" s="306"/>
      <c r="AO353" s="306"/>
      <c r="AP353" s="224"/>
      <c r="AQ353" s="307"/>
      <c r="AR353" s="307"/>
      <c r="AS353" s="307"/>
      <c r="AT353" s="307"/>
      <c r="AU353" s="307"/>
      <c r="AV353" s="307"/>
      <c r="AW353" s="307"/>
      <c r="AX353" s="307"/>
      <c r="AY353" s="307"/>
      <c r="AZ353" s="307"/>
      <c r="BA353" s="307"/>
      <c r="BB353" s="307"/>
      <c r="BC353" s="225"/>
      <c r="BD353" s="225"/>
      <c r="BE353" s="225"/>
      <c r="BF353" s="225" t="s">
        <v>91</v>
      </c>
      <c r="BG353" s="259">
        <f>BH353+BI353+BJ353+BK353</f>
        <v>0</v>
      </c>
      <c r="BH353" s="226">
        <v>0</v>
      </c>
      <c r="BI353" s="226">
        <v>0</v>
      </c>
      <c r="BJ353" s="226">
        <v>0</v>
      </c>
      <c r="BK353" s="252">
        <v>0</v>
      </c>
    </row>
    <row r="354" spans="1:63" s="223" customFormat="1" ht="35.25" customHeight="1">
      <c r="A354" s="306" t="s">
        <v>92</v>
      </c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306"/>
      <c r="AA354" s="306"/>
      <c r="AB354" s="306"/>
      <c r="AC354" s="306"/>
      <c r="AD354" s="306"/>
      <c r="AE354" s="306"/>
      <c r="AF354" s="306"/>
      <c r="AG354" s="306"/>
      <c r="AH354" s="306"/>
      <c r="AI354" s="306"/>
      <c r="AJ354" s="306"/>
      <c r="AK354" s="306"/>
      <c r="AL354" s="306"/>
      <c r="AM354" s="306"/>
      <c r="AN354" s="306"/>
      <c r="AO354" s="306"/>
      <c r="AP354" s="224"/>
      <c r="AQ354" s="307"/>
      <c r="AR354" s="307"/>
      <c r="AS354" s="307"/>
      <c r="AT354" s="307"/>
      <c r="AU354" s="307"/>
      <c r="AV354" s="307"/>
      <c r="AW354" s="307"/>
      <c r="AX354" s="307"/>
      <c r="AY354" s="307"/>
      <c r="AZ354" s="307"/>
      <c r="BA354" s="307"/>
      <c r="BB354" s="307"/>
      <c r="BC354" s="225"/>
      <c r="BD354" s="225"/>
      <c r="BE354" s="225"/>
      <c r="BF354" s="225" t="s">
        <v>93</v>
      </c>
      <c r="BG354" s="259">
        <f>BH354+BI354+BJ354+BK354</f>
        <v>0</v>
      </c>
      <c r="BH354" s="226">
        <v>0</v>
      </c>
      <c r="BI354" s="226">
        <v>0</v>
      </c>
      <c r="BJ354" s="226">
        <v>0</v>
      </c>
      <c r="BK354" s="252">
        <v>0</v>
      </c>
    </row>
    <row r="355" spans="1:63" s="223" customFormat="1" ht="25.5" customHeight="1">
      <c r="A355" s="312" t="s">
        <v>94</v>
      </c>
      <c r="B355" s="312"/>
      <c r="C355" s="312"/>
      <c r="D355" s="312"/>
      <c r="E355" s="312"/>
      <c r="F355" s="312"/>
      <c r="G355" s="312"/>
      <c r="H355" s="312"/>
      <c r="I355" s="312"/>
      <c r="J355" s="312"/>
      <c r="K355" s="312"/>
      <c r="L355" s="312"/>
      <c r="M355" s="312"/>
      <c r="N355" s="312"/>
      <c r="O355" s="312"/>
      <c r="P355" s="312"/>
      <c r="Q355" s="312"/>
      <c r="R355" s="312"/>
      <c r="S355" s="312"/>
      <c r="T355" s="312"/>
      <c r="U355" s="312"/>
      <c r="V355" s="312"/>
      <c r="W355" s="312"/>
      <c r="X355" s="312"/>
      <c r="Y355" s="312"/>
      <c r="Z355" s="312"/>
      <c r="AA355" s="312"/>
      <c r="AB355" s="312"/>
      <c r="AC355" s="312"/>
      <c r="AD355" s="312"/>
      <c r="AE355" s="312"/>
      <c r="AF355" s="312"/>
      <c r="AG355" s="312"/>
      <c r="AH355" s="312"/>
      <c r="AI355" s="312"/>
      <c r="AJ355" s="312"/>
      <c r="AK355" s="312"/>
      <c r="AL355" s="312"/>
      <c r="AM355" s="312"/>
      <c r="AN355" s="312"/>
      <c r="AO355" s="312"/>
      <c r="AP355" s="233">
        <v>290</v>
      </c>
      <c r="AQ355" s="307"/>
      <c r="AR355" s="307"/>
      <c r="AS355" s="307"/>
      <c r="AT355" s="307"/>
      <c r="AU355" s="307"/>
      <c r="AV355" s="307"/>
      <c r="AW355" s="307"/>
      <c r="AX355" s="307"/>
      <c r="AY355" s="307"/>
      <c r="AZ355" s="307"/>
      <c r="BA355" s="307"/>
      <c r="BB355" s="307"/>
      <c r="BC355" s="307"/>
      <c r="BD355" s="307"/>
      <c r="BE355" s="307"/>
      <c r="BF355" s="225"/>
      <c r="BG355" s="259">
        <f>BG357+BG358+BG359+BG360+BG361+BG362+BG363+BG364</f>
        <v>0</v>
      </c>
      <c r="BH355" s="259">
        <f>BH357+BH358+BH359+BH360+BH361+BH362+BH363+BH364</f>
        <v>0</v>
      </c>
      <c r="BI355" s="259">
        <f>BI357+BI358+BI359+BI360+BI361+BI362+BI363+BI364</f>
        <v>0</v>
      </c>
      <c r="BJ355" s="259">
        <f>BJ357+BJ358+BJ359+BJ360+BJ361+BJ362+BJ363+BJ364</f>
        <v>0</v>
      </c>
      <c r="BK355" s="259">
        <f>BK357+BK358+BK359+BK360+BK361+BK362+BK363+BK364</f>
        <v>0</v>
      </c>
    </row>
    <row r="356" spans="1:63" s="223" customFormat="1" ht="18.75" customHeight="1">
      <c r="A356" s="306" t="s">
        <v>9</v>
      </c>
      <c r="B356" s="306"/>
      <c r="C356" s="306"/>
      <c r="D356" s="306"/>
      <c r="E356" s="306"/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  <c r="AA356" s="306"/>
      <c r="AB356" s="306"/>
      <c r="AC356" s="306"/>
      <c r="AD356" s="306"/>
      <c r="AE356" s="306"/>
      <c r="AF356" s="306"/>
      <c r="AG356" s="306"/>
      <c r="AH356" s="306"/>
      <c r="AI356" s="306"/>
      <c r="AJ356" s="306"/>
      <c r="AK356" s="306"/>
      <c r="AL356" s="306"/>
      <c r="AM356" s="306"/>
      <c r="AN356" s="306"/>
      <c r="AO356" s="306"/>
      <c r="AP356" s="224"/>
      <c r="AQ356" s="307"/>
      <c r="AR356" s="307"/>
      <c r="AS356" s="307"/>
      <c r="AT356" s="307"/>
      <c r="AU356" s="307"/>
      <c r="AV356" s="307"/>
      <c r="AW356" s="307"/>
      <c r="AX356" s="307"/>
      <c r="AY356" s="307"/>
      <c r="AZ356" s="307"/>
      <c r="BA356" s="307"/>
      <c r="BB356" s="307"/>
      <c r="BC356" s="307"/>
      <c r="BD356" s="307"/>
      <c r="BE356" s="307"/>
      <c r="BF356" s="225"/>
      <c r="BG356" s="259"/>
      <c r="BH356" s="226"/>
      <c r="BI356" s="226"/>
      <c r="BJ356" s="226"/>
      <c r="BK356" s="246"/>
    </row>
    <row r="357" spans="1:63" s="223" customFormat="1" ht="36.75" customHeight="1">
      <c r="A357" s="306" t="s">
        <v>95</v>
      </c>
      <c r="B357" s="306"/>
      <c r="C357" s="306"/>
      <c r="D357" s="306"/>
      <c r="E357" s="306"/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  <c r="AA357" s="306"/>
      <c r="AB357" s="306"/>
      <c r="AC357" s="306"/>
      <c r="AD357" s="306"/>
      <c r="AE357" s="306"/>
      <c r="AF357" s="306"/>
      <c r="AG357" s="306"/>
      <c r="AH357" s="306"/>
      <c r="AI357" s="306"/>
      <c r="AJ357" s="306"/>
      <c r="AK357" s="306"/>
      <c r="AL357" s="306"/>
      <c r="AM357" s="306"/>
      <c r="AN357" s="306"/>
      <c r="AO357" s="306"/>
      <c r="AP357" s="233"/>
      <c r="AQ357" s="313" t="s">
        <v>96</v>
      </c>
      <c r="AR357" s="313"/>
      <c r="AS357" s="313"/>
      <c r="AT357" s="313"/>
      <c r="AU357" s="313"/>
      <c r="AV357" s="313"/>
      <c r="AW357" s="313"/>
      <c r="AX357" s="313"/>
      <c r="AY357" s="313"/>
      <c r="AZ357" s="313"/>
      <c r="BA357" s="313"/>
      <c r="BB357" s="313"/>
      <c r="BC357" s="313"/>
      <c r="BD357" s="313"/>
      <c r="BE357" s="313"/>
      <c r="BF357" s="225" t="s">
        <v>97</v>
      </c>
      <c r="BG357" s="259">
        <f aca="true" t="shared" si="25" ref="BG357:BG364">BH357+BI357+BJ357+BK357</f>
        <v>0</v>
      </c>
      <c r="BH357" s="226">
        <v>0</v>
      </c>
      <c r="BI357" s="226">
        <v>0</v>
      </c>
      <c r="BJ357" s="253">
        <v>0</v>
      </c>
      <c r="BK357" s="253">
        <v>0</v>
      </c>
    </row>
    <row r="358" spans="1:63" s="223" customFormat="1" ht="23.25" customHeight="1">
      <c r="A358" s="306" t="s">
        <v>98</v>
      </c>
      <c r="B358" s="306"/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306"/>
      <c r="AA358" s="306"/>
      <c r="AB358" s="306"/>
      <c r="AC358" s="306"/>
      <c r="AD358" s="306"/>
      <c r="AE358" s="306"/>
      <c r="AF358" s="306"/>
      <c r="AG358" s="306"/>
      <c r="AH358" s="306"/>
      <c r="AI358" s="306"/>
      <c r="AJ358" s="306"/>
      <c r="AK358" s="306"/>
      <c r="AL358" s="306"/>
      <c r="AM358" s="306"/>
      <c r="AN358" s="306"/>
      <c r="AO358" s="306"/>
      <c r="AP358" s="233"/>
      <c r="AQ358" s="313" t="s">
        <v>96</v>
      </c>
      <c r="AR358" s="313"/>
      <c r="AS358" s="313"/>
      <c r="AT358" s="313"/>
      <c r="AU358" s="313"/>
      <c r="AV358" s="313"/>
      <c r="AW358" s="313"/>
      <c r="AX358" s="313"/>
      <c r="AY358" s="313"/>
      <c r="AZ358" s="313"/>
      <c r="BA358" s="313"/>
      <c r="BB358" s="313"/>
      <c r="BC358" s="313"/>
      <c r="BD358" s="313"/>
      <c r="BE358" s="313"/>
      <c r="BF358" s="225" t="s">
        <v>97</v>
      </c>
      <c r="BG358" s="259">
        <f t="shared" si="25"/>
        <v>0</v>
      </c>
      <c r="BH358" s="226">
        <v>0</v>
      </c>
      <c r="BI358" s="226">
        <v>0</v>
      </c>
      <c r="BJ358" s="253">
        <v>0</v>
      </c>
      <c r="BK358" s="253">
        <v>0</v>
      </c>
    </row>
    <row r="359" spans="1:63" s="223" customFormat="1" ht="51.75" customHeight="1">
      <c r="A359" s="306" t="s">
        <v>99</v>
      </c>
      <c r="B359" s="306"/>
      <c r="C359" s="306"/>
      <c r="D359" s="306"/>
      <c r="E359" s="306"/>
      <c r="F359" s="306"/>
      <c r="G359" s="306"/>
      <c r="H359" s="306"/>
      <c r="I359" s="306"/>
      <c r="J359" s="306"/>
      <c r="K359" s="306"/>
      <c r="L359" s="306"/>
      <c r="M359" s="306"/>
      <c r="N359" s="306"/>
      <c r="O359" s="306"/>
      <c r="P359" s="306"/>
      <c r="Q359" s="306"/>
      <c r="R359" s="306"/>
      <c r="S359" s="306"/>
      <c r="T359" s="306"/>
      <c r="U359" s="306"/>
      <c r="V359" s="306"/>
      <c r="W359" s="306"/>
      <c r="X359" s="306"/>
      <c r="Y359" s="306"/>
      <c r="Z359" s="306"/>
      <c r="AA359" s="306"/>
      <c r="AB359" s="306"/>
      <c r="AC359" s="306"/>
      <c r="AD359" s="306"/>
      <c r="AE359" s="306"/>
      <c r="AF359" s="306"/>
      <c r="AG359" s="306"/>
      <c r="AH359" s="306"/>
      <c r="AI359" s="306"/>
      <c r="AJ359" s="306"/>
      <c r="AK359" s="306"/>
      <c r="AL359" s="306"/>
      <c r="AM359" s="306"/>
      <c r="AN359" s="306"/>
      <c r="AO359" s="306"/>
      <c r="AP359" s="233"/>
      <c r="AQ359" s="313" t="s">
        <v>100</v>
      </c>
      <c r="AR359" s="313"/>
      <c r="AS359" s="313"/>
      <c r="AT359" s="313"/>
      <c r="AU359" s="313"/>
      <c r="AV359" s="313"/>
      <c r="AW359" s="313"/>
      <c r="AX359" s="313"/>
      <c r="AY359" s="313"/>
      <c r="AZ359" s="313"/>
      <c r="BA359" s="313"/>
      <c r="BB359" s="313"/>
      <c r="BC359" s="313"/>
      <c r="BD359" s="313"/>
      <c r="BE359" s="313"/>
      <c r="BF359" s="225" t="s">
        <v>97</v>
      </c>
      <c r="BG359" s="259">
        <f t="shared" si="25"/>
        <v>0</v>
      </c>
      <c r="BH359" s="226">
        <v>0</v>
      </c>
      <c r="BI359" s="226">
        <v>0</v>
      </c>
      <c r="BJ359" s="253">
        <v>0</v>
      </c>
      <c r="BK359" s="253">
        <v>0</v>
      </c>
    </row>
    <row r="360" spans="1:63" s="223" customFormat="1" ht="52.5" customHeight="1">
      <c r="A360" s="306" t="s">
        <v>101</v>
      </c>
      <c r="B360" s="306"/>
      <c r="C360" s="306"/>
      <c r="D360" s="306"/>
      <c r="E360" s="306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306"/>
      <c r="AA360" s="306"/>
      <c r="AB360" s="306"/>
      <c r="AC360" s="306"/>
      <c r="AD360" s="306"/>
      <c r="AE360" s="306"/>
      <c r="AF360" s="306"/>
      <c r="AG360" s="306"/>
      <c r="AH360" s="306"/>
      <c r="AI360" s="306"/>
      <c r="AJ360" s="306"/>
      <c r="AK360" s="306"/>
      <c r="AL360" s="306"/>
      <c r="AM360" s="306"/>
      <c r="AN360" s="306"/>
      <c r="AO360" s="306"/>
      <c r="AP360" s="233"/>
      <c r="AQ360" s="313" t="s">
        <v>100</v>
      </c>
      <c r="AR360" s="313"/>
      <c r="AS360" s="313"/>
      <c r="AT360" s="313"/>
      <c r="AU360" s="313"/>
      <c r="AV360" s="313"/>
      <c r="AW360" s="313"/>
      <c r="AX360" s="313"/>
      <c r="AY360" s="234"/>
      <c r="AZ360" s="234"/>
      <c r="BA360" s="234"/>
      <c r="BB360" s="234"/>
      <c r="BC360" s="234"/>
      <c r="BD360" s="234"/>
      <c r="BE360" s="234"/>
      <c r="BF360" s="225" t="s">
        <v>97</v>
      </c>
      <c r="BG360" s="259">
        <f t="shared" si="25"/>
        <v>0</v>
      </c>
      <c r="BH360" s="226">
        <v>0</v>
      </c>
      <c r="BI360" s="226">
        <v>0</v>
      </c>
      <c r="BJ360" s="253">
        <v>0</v>
      </c>
      <c r="BK360" s="253">
        <v>0</v>
      </c>
    </row>
    <row r="361" spans="1:63" s="223" customFormat="1" ht="69" customHeight="1">
      <c r="A361" s="306" t="s">
        <v>102</v>
      </c>
      <c r="B361" s="306"/>
      <c r="C361" s="306"/>
      <c r="D361" s="306"/>
      <c r="E361" s="306"/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  <c r="X361" s="306"/>
      <c r="Y361" s="306"/>
      <c r="Z361" s="306"/>
      <c r="AA361" s="306"/>
      <c r="AB361" s="306"/>
      <c r="AC361" s="306"/>
      <c r="AD361" s="306"/>
      <c r="AE361" s="306"/>
      <c r="AF361" s="306"/>
      <c r="AG361" s="306"/>
      <c r="AH361" s="306"/>
      <c r="AI361" s="306"/>
      <c r="AJ361" s="306"/>
      <c r="AK361" s="306"/>
      <c r="AL361" s="306"/>
      <c r="AM361" s="306"/>
      <c r="AN361" s="306"/>
      <c r="AO361" s="306"/>
      <c r="AP361" s="233"/>
      <c r="AQ361" s="313" t="s">
        <v>103</v>
      </c>
      <c r="AR361" s="313"/>
      <c r="AS361" s="313"/>
      <c r="AT361" s="313"/>
      <c r="AU361" s="313"/>
      <c r="AV361" s="313"/>
      <c r="AW361" s="313"/>
      <c r="AX361" s="313"/>
      <c r="AY361" s="313"/>
      <c r="AZ361" s="313"/>
      <c r="BA361" s="313"/>
      <c r="BB361" s="313"/>
      <c r="BC361" s="313"/>
      <c r="BD361" s="313"/>
      <c r="BE361" s="313"/>
      <c r="BF361" s="225" t="s">
        <v>97</v>
      </c>
      <c r="BG361" s="259">
        <f t="shared" si="25"/>
        <v>0</v>
      </c>
      <c r="BH361" s="226">
        <v>0</v>
      </c>
      <c r="BI361" s="226">
        <v>0</v>
      </c>
      <c r="BJ361" s="253">
        <v>0</v>
      </c>
      <c r="BK361" s="253">
        <v>0</v>
      </c>
    </row>
    <row r="362" spans="1:63" s="223" customFormat="1" ht="54.75" customHeight="1">
      <c r="A362" s="306" t="s">
        <v>104</v>
      </c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  <c r="X362" s="306"/>
      <c r="Y362" s="306"/>
      <c r="Z362" s="306"/>
      <c r="AA362" s="306"/>
      <c r="AB362" s="306"/>
      <c r="AC362" s="306"/>
      <c r="AD362" s="306"/>
      <c r="AE362" s="306"/>
      <c r="AF362" s="306"/>
      <c r="AG362" s="306"/>
      <c r="AH362" s="306"/>
      <c r="AI362" s="306"/>
      <c r="AJ362" s="306"/>
      <c r="AK362" s="306"/>
      <c r="AL362" s="306"/>
      <c r="AM362" s="306"/>
      <c r="AN362" s="306"/>
      <c r="AO362" s="306"/>
      <c r="AP362" s="224"/>
      <c r="AQ362" s="307"/>
      <c r="AR362" s="307"/>
      <c r="AS362" s="307"/>
      <c r="AT362" s="307"/>
      <c r="AU362" s="307"/>
      <c r="AV362" s="307"/>
      <c r="AW362" s="307"/>
      <c r="AX362" s="307"/>
      <c r="AY362" s="307"/>
      <c r="AZ362" s="307"/>
      <c r="BA362" s="307"/>
      <c r="BB362" s="307"/>
      <c r="BC362" s="307"/>
      <c r="BD362" s="307"/>
      <c r="BE362" s="307"/>
      <c r="BF362" s="225" t="s">
        <v>105</v>
      </c>
      <c r="BG362" s="259">
        <f t="shared" si="25"/>
        <v>0</v>
      </c>
      <c r="BH362" s="226">
        <v>0</v>
      </c>
      <c r="BI362" s="226">
        <v>0</v>
      </c>
      <c r="BJ362" s="253">
        <v>0</v>
      </c>
      <c r="BK362" s="253">
        <v>0</v>
      </c>
    </row>
    <row r="363" spans="1:63" s="223" customFormat="1" ht="65.25" customHeight="1">
      <c r="A363" s="306" t="s">
        <v>106</v>
      </c>
      <c r="B363" s="306"/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6"/>
      <c r="Q363" s="306"/>
      <c r="R363" s="306"/>
      <c r="S363" s="306"/>
      <c r="T363" s="306"/>
      <c r="U363" s="306"/>
      <c r="V363" s="306"/>
      <c r="W363" s="306"/>
      <c r="X363" s="306"/>
      <c r="Y363" s="306"/>
      <c r="Z363" s="306"/>
      <c r="AA363" s="306"/>
      <c r="AB363" s="306"/>
      <c r="AC363" s="306"/>
      <c r="AD363" s="306"/>
      <c r="AE363" s="306"/>
      <c r="AF363" s="306"/>
      <c r="AG363" s="306"/>
      <c r="AH363" s="306"/>
      <c r="AI363" s="306"/>
      <c r="AJ363" s="306"/>
      <c r="AK363" s="306"/>
      <c r="AL363" s="306"/>
      <c r="AM363" s="306"/>
      <c r="AN363" s="306"/>
      <c r="AO363" s="306"/>
      <c r="AP363" s="224"/>
      <c r="AQ363" s="307"/>
      <c r="AR363" s="307"/>
      <c r="AS363" s="307"/>
      <c r="AT363" s="307"/>
      <c r="AU363" s="307"/>
      <c r="AV363" s="307"/>
      <c r="AW363" s="307"/>
      <c r="AX363" s="307"/>
      <c r="AY363" s="307"/>
      <c r="AZ363" s="307"/>
      <c r="BA363" s="307"/>
      <c r="BB363" s="307"/>
      <c r="BC363" s="307"/>
      <c r="BD363" s="307"/>
      <c r="BE363" s="307"/>
      <c r="BF363" s="225" t="s">
        <v>107</v>
      </c>
      <c r="BG363" s="259">
        <f t="shared" si="25"/>
        <v>0</v>
      </c>
      <c r="BH363" s="226">
        <v>0</v>
      </c>
      <c r="BI363" s="226">
        <v>0</v>
      </c>
      <c r="BJ363" s="253">
        <v>0</v>
      </c>
      <c r="BK363" s="253">
        <v>0</v>
      </c>
    </row>
    <row r="364" spans="1:63" s="223" customFormat="1" ht="33.75" customHeight="1">
      <c r="A364" s="306" t="s">
        <v>108</v>
      </c>
      <c r="B364" s="306"/>
      <c r="C364" s="306"/>
      <c r="D364" s="306"/>
      <c r="E364" s="306"/>
      <c r="F364" s="306"/>
      <c r="G364" s="306"/>
      <c r="H364" s="306"/>
      <c r="I364" s="306"/>
      <c r="J364" s="306"/>
      <c r="K364" s="306"/>
      <c r="L364" s="306"/>
      <c r="M364" s="306"/>
      <c r="N364" s="306"/>
      <c r="O364" s="306"/>
      <c r="P364" s="306"/>
      <c r="Q364" s="306"/>
      <c r="R364" s="306"/>
      <c r="S364" s="306"/>
      <c r="T364" s="306"/>
      <c r="U364" s="306"/>
      <c r="V364" s="306"/>
      <c r="W364" s="306"/>
      <c r="X364" s="306"/>
      <c r="Y364" s="306"/>
      <c r="Z364" s="306"/>
      <c r="AA364" s="306"/>
      <c r="AB364" s="306"/>
      <c r="AC364" s="306"/>
      <c r="AD364" s="306"/>
      <c r="AE364" s="306"/>
      <c r="AF364" s="306"/>
      <c r="AG364" s="306"/>
      <c r="AH364" s="306"/>
      <c r="AI364" s="306"/>
      <c r="AJ364" s="306"/>
      <c r="AK364" s="306"/>
      <c r="AL364" s="306"/>
      <c r="AM364" s="306"/>
      <c r="AN364" s="306"/>
      <c r="AO364" s="306"/>
      <c r="AP364" s="224"/>
      <c r="AQ364" s="307"/>
      <c r="AR364" s="307"/>
      <c r="AS364" s="307"/>
      <c r="AT364" s="307"/>
      <c r="AU364" s="307"/>
      <c r="AV364" s="307"/>
      <c r="AW364" s="307"/>
      <c r="AX364" s="307"/>
      <c r="AY364" s="307"/>
      <c r="AZ364" s="307"/>
      <c r="BA364" s="307"/>
      <c r="BB364" s="307"/>
      <c r="BC364" s="307"/>
      <c r="BD364" s="307"/>
      <c r="BE364" s="307"/>
      <c r="BF364" s="225" t="s">
        <v>109</v>
      </c>
      <c r="BG364" s="259">
        <f t="shared" si="25"/>
        <v>0</v>
      </c>
      <c r="BH364" s="226">
        <v>0</v>
      </c>
      <c r="BI364" s="226">
        <v>0</v>
      </c>
      <c r="BJ364" s="253">
        <v>0</v>
      </c>
      <c r="BK364" s="253">
        <v>0</v>
      </c>
    </row>
    <row r="365" spans="1:63" s="223" customFormat="1" ht="42.75" customHeight="1">
      <c r="A365" s="312" t="s">
        <v>110</v>
      </c>
      <c r="B365" s="312"/>
      <c r="C365" s="312"/>
      <c r="D365" s="312"/>
      <c r="E365" s="312"/>
      <c r="F365" s="312"/>
      <c r="G365" s="312"/>
      <c r="H365" s="312"/>
      <c r="I365" s="312"/>
      <c r="J365" s="312"/>
      <c r="K365" s="312"/>
      <c r="L365" s="312"/>
      <c r="M365" s="312"/>
      <c r="N365" s="312"/>
      <c r="O365" s="312"/>
      <c r="P365" s="312"/>
      <c r="Q365" s="312"/>
      <c r="R365" s="312"/>
      <c r="S365" s="312"/>
      <c r="T365" s="312"/>
      <c r="U365" s="312"/>
      <c r="V365" s="312"/>
      <c r="W365" s="312"/>
      <c r="X365" s="312"/>
      <c r="Y365" s="312"/>
      <c r="Z365" s="312"/>
      <c r="AA365" s="312"/>
      <c r="AB365" s="312"/>
      <c r="AC365" s="312"/>
      <c r="AD365" s="312"/>
      <c r="AE365" s="312"/>
      <c r="AF365" s="312"/>
      <c r="AG365" s="312"/>
      <c r="AH365" s="312"/>
      <c r="AI365" s="312"/>
      <c r="AJ365" s="312"/>
      <c r="AK365" s="312"/>
      <c r="AL365" s="312"/>
      <c r="AM365" s="312"/>
      <c r="AN365" s="312"/>
      <c r="AO365" s="312"/>
      <c r="AP365" s="233">
        <v>300</v>
      </c>
      <c r="AQ365" s="313" t="s">
        <v>21</v>
      </c>
      <c r="AR365" s="313"/>
      <c r="AS365" s="313"/>
      <c r="AT365" s="313"/>
      <c r="AU365" s="313"/>
      <c r="AV365" s="313"/>
      <c r="AW365" s="313"/>
      <c r="AX365" s="313"/>
      <c r="AY365" s="313"/>
      <c r="AZ365" s="313"/>
      <c r="BA365" s="313"/>
      <c r="BB365" s="313"/>
      <c r="BC365" s="234"/>
      <c r="BD365" s="234"/>
      <c r="BE365" s="234"/>
      <c r="BF365" s="234" t="s">
        <v>21</v>
      </c>
      <c r="BG365" s="259">
        <f>BG368</f>
        <v>399552.08999999997</v>
      </c>
      <c r="BH365" s="259">
        <f>BH367+BH368</f>
        <v>0</v>
      </c>
      <c r="BI365" s="259">
        <f>BI367+BI368</f>
        <v>0</v>
      </c>
      <c r="BJ365" s="259">
        <f>BJ367+BJ368</f>
        <v>0</v>
      </c>
      <c r="BK365" s="259">
        <f>BK367+BK368</f>
        <v>823872.09</v>
      </c>
    </row>
    <row r="366" spans="1:63" s="223" customFormat="1" ht="18.75" customHeight="1">
      <c r="A366" s="306" t="s">
        <v>111</v>
      </c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  <c r="R366" s="306"/>
      <c r="S366" s="306"/>
      <c r="T366" s="306"/>
      <c r="U366" s="306"/>
      <c r="V366" s="306"/>
      <c r="W366" s="306"/>
      <c r="X366" s="306"/>
      <c r="Y366" s="306"/>
      <c r="Z366" s="306"/>
      <c r="AA366" s="306"/>
      <c r="AB366" s="306"/>
      <c r="AC366" s="306"/>
      <c r="AD366" s="306"/>
      <c r="AE366" s="306"/>
      <c r="AF366" s="306"/>
      <c r="AG366" s="306"/>
      <c r="AH366" s="306"/>
      <c r="AI366" s="306"/>
      <c r="AJ366" s="306"/>
      <c r="AK366" s="306"/>
      <c r="AL366" s="306"/>
      <c r="AM366" s="306"/>
      <c r="AN366" s="306"/>
      <c r="AO366" s="306"/>
      <c r="AP366" s="224"/>
      <c r="AQ366" s="307"/>
      <c r="AR366" s="307"/>
      <c r="AS366" s="307"/>
      <c r="AT366" s="307"/>
      <c r="AU366" s="307"/>
      <c r="AV366" s="307"/>
      <c r="AW366" s="307"/>
      <c r="AX366" s="307"/>
      <c r="AY366" s="307"/>
      <c r="AZ366" s="307"/>
      <c r="BA366" s="307"/>
      <c r="BB366" s="307"/>
      <c r="BC366" s="225"/>
      <c r="BD366" s="225"/>
      <c r="BE366" s="225"/>
      <c r="BF366" s="225"/>
      <c r="BG366" s="259"/>
      <c r="BH366" s="226"/>
      <c r="BI366" s="226"/>
      <c r="BJ366" s="226"/>
      <c r="BK366" s="228"/>
    </row>
    <row r="367" spans="1:63" s="223" customFormat="1" ht="33" customHeight="1">
      <c r="A367" s="306" t="s">
        <v>112</v>
      </c>
      <c r="B367" s="306"/>
      <c r="C367" s="306"/>
      <c r="D367" s="306"/>
      <c r="E367" s="306"/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306"/>
      <c r="AA367" s="306"/>
      <c r="AB367" s="306"/>
      <c r="AC367" s="306"/>
      <c r="AD367" s="306"/>
      <c r="AE367" s="306"/>
      <c r="AF367" s="306"/>
      <c r="AG367" s="306"/>
      <c r="AH367" s="306"/>
      <c r="AI367" s="306"/>
      <c r="AJ367" s="306"/>
      <c r="AK367" s="306"/>
      <c r="AL367" s="306"/>
      <c r="AM367" s="306"/>
      <c r="AN367" s="306"/>
      <c r="AO367" s="306"/>
      <c r="AP367" s="224"/>
      <c r="AQ367" s="307" t="s">
        <v>59</v>
      </c>
      <c r="AR367" s="307"/>
      <c r="AS367" s="307"/>
      <c r="AT367" s="307"/>
      <c r="AU367" s="307"/>
      <c r="AV367" s="307"/>
      <c r="AW367" s="307"/>
      <c r="AX367" s="307"/>
      <c r="AY367" s="307"/>
      <c r="AZ367" s="307"/>
      <c r="BA367" s="307"/>
      <c r="BB367" s="307"/>
      <c r="BC367" s="225"/>
      <c r="BD367" s="225"/>
      <c r="BE367" s="225"/>
      <c r="BF367" s="225" t="s">
        <v>113</v>
      </c>
      <c r="BG367" s="259">
        <f>BH367+BI367+BJ367+BK367</f>
        <v>424320</v>
      </c>
      <c r="BH367" s="226">
        <v>0</v>
      </c>
      <c r="BI367" s="226">
        <v>0</v>
      </c>
      <c r="BJ367" s="226">
        <v>0</v>
      </c>
      <c r="BK367" s="226">
        <v>424320</v>
      </c>
    </row>
    <row r="368" spans="1:63" s="223" customFormat="1" ht="32.25" customHeight="1">
      <c r="A368" s="306" t="s">
        <v>114</v>
      </c>
      <c r="B368" s="306"/>
      <c r="C368" s="306"/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306"/>
      <c r="AA368" s="306"/>
      <c r="AB368" s="306"/>
      <c r="AC368" s="306"/>
      <c r="AD368" s="306"/>
      <c r="AE368" s="306"/>
      <c r="AF368" s="306"/>
      <c r="AG368" s="306"/>
      <c r="AH368" s="306"/>
      <c r="AI368" s="306"/>
      <c r="AJ368" s="306"/>
      <c r="AK368" s="306"/>
      <c r="AL368" s="306"/>
      <c r="AM368" s="306"/>
      <c r="AN368" s="306"/>
      <c r="AO368" s="306"/>
      <c r="AP368" s="224"/>
      <c r="AQ368" s="307" t="s">
        <v>59</v>
      </c>
      <c r="AR368" s="307"/>
      <c r="AS368" s="307"/>
      <c r="AT368" s="307"/>
      <c r="AU368" s="307"/>
      <c r="AV368" s="307"/>
      <c r="AW368" s="307"/>
      <c r="AX368" s="307"/>
      <c r="AY368" s="307"/>
      <c r="AZ368" s="307"/>
      <c r="BA368" s="307"/>
      <c r="BB368" s="307"/>
      <c r="BC368" s="225"/>
      <c r="BD368" s="225"/>
      <c r="BE368" s="225"/>
      <c r="BF368" s="225" t="s">
        <v>115</v>
      </c>
      <c r="BG368" s="259">
        <f>BH368+BI368+BJ368+BK368</f>
        <v>399552.08999999997</v>
      </c>
      <c r="BH368" s="259">
        <f>BH369+BH370+BH371+BH372+BH373+BH374+BH375</f>
        <v>0</v>
      </c>
      <c r="BI368" s="259">
        <f>BI369+BI370+BI371+BI372+BI373+BI374+BI375</f>
        <v>0</v>
      </c>
      <c r="BJ368" s="259">
        <f>BJ369+BJ370+BJ371+BJ372+BJ373+BJ374+BJ375</f>
        <v>0</v>
      </c>
      <c r="BK368" s="259">
        <f>BK369+BK370+BK371+BK372+BK373+BK374+BK375</f>
        <v>399552.08999999997</v>
      </c>
    </row>
    <row r="369" spans="1:63" s="223" customFormat="1" ht="49.5" customHeight="1">
      <c r="A369" s="306" t="s">
        <v>116</v>
      </c>
      <c r="B369" s="306"/>
      <c r="C369" s="306"/>
      <c r="D369" s="306"/>
      <c r="E369" s="306"/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306"/>
      <c r="AA369" s="306"/>
      <c r="AB369" s="306"/>
      <c r="AC369" s="306"/>
      <c r="AD369" s="306"/>
      <c r="AE369" s="306"/>
      <c r="AF369" s="306"/>
      <c r="AG369" s="306"/>
      <c r="AH369" s="306"/>
      <c r="AI369" s="306"/>
      <c r="AJ369" s="306"/>
      <c r="AK369" s="306"/>
      <c r="AL369" s="306"/>
      <c r="AM369" s="306"/>
      <c r="AN369" s="306"/>
      <c r="AO369" s="306"/>
      <c r="AP369" s="224"/>
      <c r="AQ369" s="307" t="s">
        <v>59</v>
      </c>
      <c r="AR369" s="307"/>
      <c r="AS369" s="307"/>
      <c r="AT369" s="307"/>
      <c r="AU369" s="307"/>
      <c r="AV369" s="307"/>
      <c r="AW369" s="307"/>
      <c r="AX369" s="307"/>
      <c r="AY369" s="307"/>
      <c r="AZ369" s="307"/>
      <c r="BA369" s="307"/>
      <c r="BB369" s="307"/>
      <c r="BC369" s="225"/>
      <c r="BD369" s="225"/>
      <c r="BE369" s="225"/>
      <c r="BF369" s="225" t="s">
        <v>117</v>
      </c>
      <c r="BG369" s="259">
        <f>BH369+BI369+BJ369+BK369</f>
        <v>0</v>
      </c>
      <c r="BH369" s="226">
        <v>0</v>
      </c>
      <c r="BI369" s="226">
        <v>0</v>
      </c>
      <c r="BJ369" s="226">
        <v>0</v>
      </c>
      <c r="BK369" s="226">
        <v>0</v>
      </c>
    </row>
    <row r="370" spans="1:63" s="223" customFormat="1" ht="55.5" customHeight="1">
      <c r="A370" s="306" t="s">
        <v>118</v>
      </c>
      <c r="B370" s="306"/>
      <c r="C370" s="306"/>
      <c r="D370" s="306"/>
      <c r="E370" s="306"/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  <c r="R370" s="306"/>
      <c r="S370" s="306"/>
      <c r="T370" s="306"/>
      <c r="U370" s="306"/>
      <c r="V370" s="306"/>
      <c r="W370" s="306"/>
      <c r="X370" s="306"/>
      <c r="Y370" s="306"/>
      <c r="Z370" s="306"/>
      <c r="AA370" s="306"/>
      <c r="AB370" s="306"/>
      <c r="AC370" s="306"/>
      <c r="AD370" s="306"/>
      <c r="AE370" s="306"/>
      <c r="AF370" s="306"/>
      <c r="AG370" s="306"/>
      <c r="AH370" s="306"/>
      <c r="AI370" s="306"/>
      <c r="AJ370" s="306"/>
      <c r="AK370" s="306"/>
      <c r="AL370" s="306"/>
      <c r="AM370" s="306"/>
      <c r="AN370" s="306"/>
      <c r="AO370" s="306"/>
      <c r="AP370" s="224"/>
      <c r="AQ370" s="307" t="s">
        <v>59</v>
      </c>
      <c r="AR370" s="307"/>
      <c r="AS370" s="307"/>
      <c r="AT370" s="307"/>
      <c r="AU370" s="307"/>
      <c r="AV370" s="307"/>
      <c r="AW370" s="307"/>
      <c r="AX370" s="307"/>
      <c r="AY370" s="307"/>
      <c r="AZ370" s="307"/>
      <c r="BA370" s="307"/>
      <c r="BB370" s="307"/>
      <c r="BC370" s="225"/>
      <c r="BD370" s="225"/>
      <c r="BE370" s="225"/>
      <c r="BF370" s="225" t="s">
        <v>119</v>
      </c>
      <c r="BG370" s="259">
        <f aca="true" t="shared" si="26" ref="BG370:BG375">BH370+BI370+BJ370+BK370</f>
        <v>0</v>
      </c>
      <c r="BH370" s="226">
        <v>0</v>
      </c>
      <c r="BI370" s="226">
        <v>0</v>
      </c>
      <c r="BJ370" s="226">
        <v>0</v>
      </c>
      <c r="BK370" s="226">
        <v>0</v>
      </c>
    </row>
    <row r="371" spans="1:63" s="223" customFormat="1" ht="34.5" customHeight="1">
      <c r="A371" s="306" t="s">
        <v>120</v>
      </c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  <c r="R371" s="306"/>
      <c r="S371" s="306"/>
      <c r="T371" s="306"/>
      <c r="U371" s="306"/>
      <c r="V371" s="306"/>
      <c r="W371" s="306"/>
      <c r="X371" s="306"/>
      <c r="Y371" s="306"/>
      <c r="Z371" s="306"/>
      <c r="AA371" s="306"/>
      <c r="AB371" s="306"/>
      <c r="AC371" s="306"/>
      <c r="AD371" s="306"/>
      <c r="AE371" s="306"/>
      <c r="AF371" s="306"/>
      <c r="AG371" s="306"/>
      <c r="AH371" s="306"/>
      <c r="AI371" s="306"/>
      <c r="AJ371" s="306"/>
      <c r="AK371" s="306"/>
      <c r="AL371" s="306"/>
      <c r="AM371" s="306"/>
      <c r="AN371" s="306"/>
      <c r="AO371" s="306"/>
      <c r="AP371" s="224"/>
      <c r="AQ371" s="307" t="s">
        <v>59</v>
      </c>
      <c r="AR371" s="307"/>
      <c r="AS371" s="307"/>
      <c r="AT371" s="307"/>
      <c r="AU371" s="307"/>
      <c r="AV371" s="307"/>
      <c r="AW371" s="307"/>
      <c r="AX371" s="307"/>
      <c r="AY371" s="307"/>
      <c r="AZ371" s="307"/>
      <c r="BA371" s="307"/>
      <c r="BB371" s="307"/>
      <c r="BC371" s="225"/>
      <c r="BD371" s="225"/>
      <c r="BE371" s="225"/>
      <c r="BF371" s="225" t="s">
        <v>121</v>
      </c>
      <c r="BG371" s="259">
        <f t="shared" si="26"/>
        <v>8160</v>
      </c>
      <c r="BH371" s="226">
        <v>0</v>
      </c>
      <c r="BI371" s="226">
        <v>0</v>
      </c>
      <c r="BJ371" s="226">
        <v>0</v>
      </c>
      <c r="BK371" s="226">
        <v>8160</v>
      </c>
    </row>
    <row r="372" spans="1:63" s="223" customFormat="1" ht="35.25" customHeight="1">
      <c r="A372" s="306" t="s">
        <v>122</v>
      </c>
      <c r="B372" s="306"/>
      <c r="C372" s="306"/>
      <c r="D372" s="306"/>
      <c r="E372" s="306"/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  <c r="R372" s="306"/>
      <c r="S372" s="306"/>
      <c r="T372" s="306"/>
      <c r="U372" s="306"/>
      <c r="V372" s="306"/>
      <c r="W372" s="306"/>
      <c r="X372" s="306"/>
      <c r="Y372" s="306"/>
      <c r="Z372" s="306"/>
      <c r="AA372" s="306"/>
      <c r="AB372" s="306"/>
      <c r="AC372" s="306"/>
      <c r="AD372" s="306"/>
      <c r="AE372" s="306"/>
      <c r="AF372" s="306"/>
      <c r="AG372" s="306"/>
      <c r="AH372" s="306"/>
      <c r="AI372" s="306"/>
      <c r="AJ372" s="306"/>
      <c r="AK372" s="306"/>
      <c r="AL372" s="306"/>
      <c r="AM372" s="306"/>
      <c r="AN372" s="306"/>
      <c r="AO372" s="306"/>
      <c r="AP372" s="224"/>
      <c r="AQ372" s="307"/>
      <c r="AR372" s="307"/>
      <c r="AS372" s="307"/>
      <c r="AT372" s="307"/>
      <c r="AU372" s="307"/>
      <c r="AV372" s="307"/>
      <c r="AW372" s="307"/>
      <c r="AX372" s="307"/>
      <c r="AY372" s="307"/>
      <c r="AZ372" s="307"/>
      <c r="BA372" s="307"/>
      <c r="BB372" s="307"/>
      <c r="BC372" s="225"/>
      <c r="BD372" s="225"/>
      <c r="BE372" s="225"/>
      <c r="BF372" s="225" t="s">
        <v>123</v>
      </c>
      <c r="BG372" s="259">
        <f t="shared" si="26"/>
        <v>0</v>
      </c>
      <c r="BH372" s="226">
        <v>0</v>
      </c>
      <c r="BI372" s="226">
        <v>0</v>
      </c>
      <c r="BJ372" s="226">
        <v>0</v>
      </c>
      <c r="BK372" s="226">
        <v>0</v>
      </c>
    </row>
    <row r="373" spans="1:63" s="223" customFormat="1" ht="35.25" customHeight="1">
      <c r="A373" s="306" t="s">
        <v>124</v>
      </c>
      <c r="B373" s="306"/>
      <c r="C373" s="306"/>
      <c r="D373" s="306"/>
      <c r="E373" s="306"/>
      <c r="F373" s="306"/>
      <c r="G373" s="306"/>
      <c r="H373" s="306"/>
      <c r="I373" s="306"/>
      <c r="J373" s="306"/>
      <c r="K373" s="306"/>
      <c r="L373" s="306"/>
      <c r="M373" s="306"/>
      <c r="N373" s="306"/>
      <c r="O373" s="306"/>
      <c r="P373" s="306"/>
      <c r="Q373" s="306"/>
      <c r="R373" s="306"/>
      <c r="S373" s="306"/>
      <c r="T373" s="306"/>
      <c r="U373" s="306"/>
      <c r="V373" s="306"/>
      <c r="W373" s="306"/>
      <c r="X373" s="306"/>
      <c r="Y373" s="306"/>
      <c r="Z373" s="306"/>
      <c r="AA373" s="306"/>
      <c r="AB373" s="306"/>
      <c r="AC373" s="306"/>
      <c r="AD373" s="306"/>
      <c r="AE373" s="306"/>
      <c r="AF373" s="306"/>
      <c r="AG373" s="306"/>
      <c r="AH373" s="306"/>
      <c r="AI373" s="306"/>
      <c r="AJ373" s="306"/>
      <c r="AK373" s="306"/>
      <c r="AL373" s="306"/>
      <c r="AM373" s="306"/>
      <c r="AN373" s="306"/>
      <c r="AO373" s="306"/>
      <c r="AP373" s="224"/>
      <c r="AQ373" s="307"/>
      <c r="AR373" s="307"/>
      <c r="AS373" s="307"/>
      <c r="AT373" s="307"/>
      <c r="AU373" s="307"/>
      <c r="AV373" s="307"/>
      <c r="AW373" s="307"/>
      <c r="AX373" s="307"/>
      <c r="AY373" s="307"/>
      <c r="AZ373" s="307"/>
      <c r="BA373" s="307"/>
      <c r="BB373" s="307"/>
      <c r="BC373" s="225"/>
      <c r="BD373" s="225"/>
      <c r="BE373" s="225"/>
      <c r="BF373" s="225" t="s">
        <v>125</v>
      </c>
      <c r="BG373" s="259">
        <f t="shared" si="26"/>
        <v>65280</v>
      </c>
      <c r="BH373" s="226">
        <v>0</v>
      </c>
      <c r="BI373" s="226">
        <v>0</v>
      </c>
      <c r="BJ373" s="226">
        <v>0</v>
      </c>
      <c r="BK373" s="226">
        <v>65280</v>
      </c>
    </row>
    <row r="374" spans="1:63" s="223" customFormat="1" ht="34.5" customHeight="1">
      <c r="A374" s="306" t="s">
        <v>126</v>
      </c>
      <c r="B374" s="306"/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  <c r="AA374" s="306"/>
      <c r="AB374" s="306"/>
      <c r="AC374" s="306"/>
      <c r="AD374" s="306"/>
      <c r="AE374" s="306"/>
      <c r="AF374" s="306"/>
      <c r="AG374" s="306"/>
      <c r="AH374" s="306"/>
      <c r="AI374" s="306"/>
      <c r="AJ374" s="306"/>
      <c r="AK374" s="306"/>
      <c r="AL374" s="306"/>
      <c r="AM374" s="306"/>
      <c r="AN374" s="306"/>
      <c r="AO374" s="306"/>
      <c r="AP374" s="224"/>
      <c r="AQ374" s="307"/>
      <c r="AR374" s="307"/>
      <c r="AS374" s="307"/>
      <c r="AT374" s="307"/>
      <c r="AU374" s="307"/>
      <c r="AV374" s="307"/>
      <c r="AW374" s="307"/>
      <c r="AX374" s="307"/>
      <c r="AY374" s="307"/>
      <c r="AZ374" s="307"/>
      <c r="BA374" s="307"/>
      <c r="BB374" s="307"/>
      <c r="BC374" s="225"/>
      <c r="BD374" s="225"/>
      <c r="BE374" s="225"/>
      <c r="BF374" s="225" t="s">
        <v>127</v>
      </c>
      <c r="BG374" s="259">
        <f t="shared" si="26"/>
        <v>285600</v>
      </c>
      <c r="BH374" s="226">
        <v>0</v>
      </c>
      <c r="BI374" s="226">
        <v>0</v>
      </c>
      <c r="BJ374" s="226">
        <v>0</v>
      </c>
      <c r="BK374" s="226">
        <v>285600</v>
      </c>
    </row>
    <row r="375" spans="1:63" s="223" customFormat="1" ht="50.25" customHeight="1">
      <c r="A375" s="306" t="s">
        <v>377</v>
      </c>
      <c r="B375" s="306"/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  <c r="R375" s="306"/>
      <c r="S375" s="306"/>
      <c r="T375" s="306"/>
      <c r="U375" s="306"/>
      <c r="V375" s="306"/>
      <c r="W375" s="306"/>
      <c r="X375" s="306"/>
      <c r="Y375" s="306"/>
      <c r="Z375" s="306"/>
      <c r="AA375" s="306"/>
      <c r="AB375" s="306"/>
      <c r="AC375" s="306"/>
      <c r="AD375" s="306"/>
      <c r="AE375" s="306"/>
      <c r="AF375" s="306"/>
      <c r="AG375" s="306"/>
      <c r="AH375" s="306"/>
      <c r="AI375" s="306"/>
      <c r="AJ375" s="306"/>
      <c r="AK375" s="306"/>
      <c r="AL375" s="306"/>
      <c r="AM375" s="306"/>
      <c r="AN375" s="306"/>
      <c r="AO375" s="306"/>
      <c r="AP375" s="224"/>
      <c r="AQ375" s="307"/>
      <c r="AR375" s="307"/>
      <c r="AS375" s="307"/>
      <c r="AT375" s="307"/>
      <c r="AU375" s="307"/>
      <c r="AV375" s="307"/>
      <c r="AW375" s="307"/>
      <c r="AX375" s="307"/>
      <c r="AY375" s="307"/>
      <c r="AZ375" s="307"/>
      <c r="BA375" s="307"/>
      <c r="BB375" s="307"/>
      <c r="BC375" s="225"/>
      <c r="BD375" s="225"/>
      <c r="BE375" s="225"/>
      <c r="BF375" s="225" t="s">
        <v>129</v>
      </c>
      <c r="BG375" s="259">
        <f t="shared" si="26"/>
        <v>40512.09</v>
      </c>
      <c r="BH375" s="226">
        <v>0</v>
      </c>
      <c r="BI375" s="226">
        <v>0</v>
      </c>
      <c r="BJ375" s="226">
        <v>0</v>
      </c>
      <c r="BK375" s="226">
        <v>40512.09</v>
      </c>
    </row>
    <row r="376" spans="1:63" s="223" customFormat="1" ht="39" customHeight="1">
      <c r="A376" s="312" t="s">
        <v>130</v>
      </c>
      <c r="B376" s="312"/>
      <c r="C376" s="312"/>
      <c r="D376" s="312"/>
      <c r="E376" s="312"/>
      <c r="F376" s="312"/>
      <c r="G376" s="312"/>
      <c r="H376" s="312"/>
      <c r="I376" s="312"/>
      <c r="J376" s="312"/>
      <c r="K376" s="312"/>
      <c r="L376" s="312"/>
      <c r="M376" s="312"/>
      <c r="N376" s="312"/>
      <c r="O376" s="312"/>
      <c r="P376" s="312"/>
      <c r="Q376" s="312"/>
      <c r="R376" s="312"/>
      <c r="S376" s="312"/>
      <c r="T376" s="312"/>
      <c r="U376" s="312"/>
      <c r="V376" s="312"/>
      <c r="W376" s="312"/>
      <c r="X376" s="312"/>
      <c r="Y376" s="312"/>
      <c r="Z376" s="312"/>
      <c r="AA376" s="312"/>
      <c r="AB376" s="312"/>
      <c r="AC376" s="312"/>
      <c r="AD376" s="312"/>
      <c r="AE376" s="312"/>
      <c r="AF376" s="312"/>
      <c r="AG376" s="312"/>
      <c r="AH376" s="312"/>
      <c r="AI376" s="312"/>
      <c r="AJ376" s="312"/>
      <c r="AK376" s="312"/>
      <c r="AL376" s="312"/>
      <c r="AM376" s="312"/>
      <c r="AN376" s="312"/>
      <c r="AO376" s="312"/>
      <c r="AP376" s="233">
        <v>350</v>
      </c>
      <c r="AQ376" s="307"/>
      <c r="AR376" s="307"/>
      <c r="AS376" s="307"/>
      <c r="AT376" s="307"/>
      <c r="AU376" s="307"/>
      <c r="AV376" s="307"/>
      <c r="AW376" s="307"/>
      <c r="AX376" s="307"/>
      <c r="AY376" s="307"/>
      <c r="AZ376" s="307"/>
      <c r="BA376" s="307"/>
      <c r="BB376" s="307"/>
      <c r="BC376" s="225"/>
      <c r="BD376" s="225"/>
      <c r="BE376" s="225"/>
      <c r="BF376" s="225"/>
      <c r="BG376" s="259">
        <f>BG378+BG379</f>
        <v>0</v>
      </c>
      <c r="BH376" s="259">
        <f>BH378+BH379</f>
        <v>0</v>
      </c>
      <c r="BI376" s="259">
        <f>BI378+BI379</f>
        <v>0</v>
      </c>
      <c r="BJ376" s="259">
        <f>BJ378+BJ379</f>
        <v>0</v>
      </c>
      <c r="BK376" s="259">
        <f>BK378+BK379</f>
        <v>0</v>
      </c>
    </row>
    <row r="377" spans="1:63" s="223" customFormat="1" ht="18.75" customHeight="1">
      <c r="A377" s="306" t="s">
        <v>9</v>
      </c>
      <c r="B377" s="306"/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6"/>
      <c r="Q377" s="306"/>
      <c r="R377" s="306"/>
      <c r="S377" s="306"/>
      <c r="T377" s="306"/>
      <c r="U377" s="306"/>
      <c r="V377" s="306"/>
      <c r="W377" s="306"/>
      <c r="X377" s="306"/>
      <c r="Y377" s="306"/>
      <c r="Z377" s="306"/>
      <c r="AA377" s="306"/>
      <c r="AB377" s="306"/>
      <c r="AC377" s="306"/>
      <c r="AD377" s="306"/>
      <c r="AE377" s="306"/>
      <c r="AF377" s="306"/>
      <c r="AG377" s="306"/>
      <c r="AH377" s="306"/>
      <c r="AI377" s="306"/>
      <c r="AJ377" s="306"/>
      <c r="AK377" s="306"/>
      <c r="AL377" s="306"/>
      <c r="AM377" s="306"/>
      <c r="AN377" s="306"/>
      <c r="AO377" s="306"/>
      <c r="AP377" s="224"/>
      <c r="AQ377" s="307"/>
      <c r="AR377" s="307"/>
      <c r="AS377" s="307"/>
      <c r="AT377" s="307"/>
      <c r="AU377" s="307"/>
      <c r="AV377" s="307"/>
      <c r="AW377" s="307"/>
      <c r="AX377" s="307"/>
      <c r="AY377" s="307"/>
      <c r="AZ377" s="307"/>
      <c r="BA377" s="307"/>
      <c r="BB377" s="307"/>
      <c r="BC377" s="225"/>
      <c r="BD377" s="225"/>
      <c r="BE377" s="225"/>
      <c r="BF377" s="225"/>
      <c r="BG377" s="259"/>
      <c r="BH377" s="226"/>
      <c r="BI377" s="226"/>
      <c r="BJ377" s="226"/>
      <c r="BK377" s="226"/>
    </row>
    <row r="378" spans="1:63" s="223" customFormat="1" ht="84" customHeight="1">
      <c r="A378" s="306" t="s">
        <v>131</v>
      </c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  <c r="AA378" s="306"/>
      <c r="AB378" s="306"/>
      <c r="AC378" s="306"/>
      <c r="AD378" s="306"/>
      <c r="AE378" s="306"/>
      <c r="AF378" s="306"/>
      <c r="AG378" s="306"/>
      <c r="AH378" s="306"/>
      <c r="AI378" s="306"/>
      <c r="AJ378" s="306"/>
      <c r="AK378" s="306"/>
      <c r="AL378" s="306"/>
      <c r="AM378" s="306"/>
      <c r="AN378" s="306"/>
      <c r="AO378" s="306"/>
      <c r="AP378" s="224"/>
      <c r="AQ378" s="307"/>
      <c r="AR378" s="307"/>
      <c r="AS378" s="307"/>
      <c r="AT378" s="307"/>
      <c r="AU378" s="307"/>
      <c r="AV378" s="307"/>
      <c r="AW378" s="307"/>
      <c r="AX378" s="307"/>
      <c r="AY378" s="307"/>
      <c r="AZ378" s="307"/>
      <c r="BA378" s="307"/>
      <c r="BB378" s="307"/>
      <c r="BC378" s="225"/>
      <c r="BD378" s="225"/>
      <c r="BE378" s="225"/>
      <c r="BF378" s="225" t="s">
        <v>132</v>
      </c>
      <c r="BG378" s="259">
        <f>BH378+BI378+BJ378+BK378</f>
        <v>0</v>
      </c>
      <c r="BH378" s="226">
        <v>0</v>
      </c>
      <c r="BI378" s="226">
        <v>0</v>
      </c>
      <c r="BJ378" s="226">
        <v>0</v>
      </c>
      <c r="BK378" s="226">
        <v>0</v>
      </c>
    </row>
    <row r="379" spans="1:63" s="223" customFormat="1" ht="81.75" customHeight="1">
      <c r="A379" s="306" t="s">
        <v>133</v>
      </c>
      <c r="B379" s="306"/>
      <c r="C379" s="306"/>
      <c r="D379" s="306"/>
      <c r="E379" s="306"/>
      <c r="F379" s="306"/>
      <c r="G379" s="306"/>
      <c r="H379" s="306"/>
      <c r="I379" s="306"/>
      <c r="J379" s="306"/>
      <c r="K379" s="306"/>
      <c r="L379" s="306"/>
      <c r="M379" s="306"/>
      <c r="N379" s="306"/>
      <c r="O379" s="306"/>
      <c r="P379" s="306"/>
      <c r="Q379" s="306"/>
      <c r="R379" s="306"/>
      <c r="S379" s="306"/>
      <c r="T379" s="306"/>
      <c r="U379" s="306"/>
      <c r="V379" s="306"/>
      <c r="W379" s="306"/>
      <c r="X379" s="306"/>
      <c r="Y379" s="306"/>
      <c r="Z379" s="306"/>
      <c r="AA379" s="306"/>
      <c r="AB379" s="306"/>
      <c r="AC379" s="306"/>
      <c r="AD379" s="306"/>
      <c r="AE379" s="306"/>
      <c r="AF379" s="306"/>
      <c r="AG379" s="306"/>
      <c r="AH379" s="306"/>
      <c r="AI379" s="306"/>
      <c r="AJ379" s="306"/>
      <c r="AK379" s="306"/>
      <c r="AL379" s="306"/>
      <c r="AM379" s="306"/>
      <c r="AN379" s="306"/>
      <c r="AO379" s="306"/>
      <c r="AP379" s="224"/>
      <c r="AQ379" s="307"/>
      <c r="AR379" s="307"/>
      <c r="AS379" s="307"/>
      <c r="AT379" s="307"/>
      <c r="AU379" s="307"/>
      <c r="AV379" s="307"/>
      <c r="AW379" s="307"/>
      <c r="AX379" s="307"/>
      <c r="AY379" s="307"/>
      <c r="AZ379" s="307"/>
      <c r="BA379" s="307"/>
      <c r="BB379" s="307"/>
      <c r="BC379" s="225"/>
      <c r="BD379" s="225"/>
      <c r="BE379" s="225"/>
      <c r="BF379" s="225" t="s">
        <v>134</v>
      </c>
      <c r="BG379" s="259">
        <f>BH379+BI379+BJ379+BK379</f>
        <v>0</v>
      </c>
      <c r="BH379" s="226">
        <v>0</v>
      </c>
      <c r="BI379" s="226">
        <v>0</v>
      </c>
      <c r="BJ379" s="226">
        <v>0</v>
      </c>
      <c r="BK379" s="226">
        <v>0</v>
      </c>
    </row>
    <row r="380" spans="1:63" s="271" customFormat="1" ht="51" customHeight="1">
      <c r="A380" s="315" t="s">
        <v>27</v>
      </c>
      <c r="B380" s="315"/>
      <c r="C380" s="315"/>
      <c r="D380" s="315"/>
      <c r="E380" s="315"/>
      <c r="F380" s="315"/>
      <c r="G380" s="315"/>
      <c r="H380" s="315"/>
      <c r="I380" s="315"/>
      <c r="J380" s="315"/>
      <c r="K380" s="315"/>
      <c r="L380" s="315"/>
      <c r="M380" s="315"/>
      <c r="N380" s="315"/>
      <c r="O380" s="315"/>
      <c r="P380" s="315"/>
      <c r="Q380" s="315"/>
      <c r="R380" s="315"/>
      <c r="S380" s="315"/>
      <c r="T380" s="315"/>
      <c r="U380" s="315"/>
      <c r="V380" s="315"/>
      <c r="W380" s="315"/>
      <c r="X380" s="315"/>
      <c r="Y380" s="315"/>
      <c r="Z380" s="315"/>
      <c r="AA380" s="315"/>
      <c r="AB380" s="315"/>
      <c r="AC380" s="315"/>
      <c r="AD380" s="315"/>
      <c r="AE380" s="315"/>
      <c r="AF380" s="315"/>
      <c r="AG380" s="315"/>
      <c r="AH380" s="315"/>
      <c r="AI380" s="315"/>
      <c r="AJ380" s="315"/>
      <c r="AK380" s="315"/>
      <c r="AL380" s="315"/>
      <c r="AM380" s="315"/>
      <c r="AN380" s="315"/>
      <c r="AO380" s="315"/>
      <c r="AP380" s="224"/>
      <c r="AQ380" s="307"/>
      <c r="AR380" s="307"/>
      <c r="AS380" s="307"/>
      <c r="AT380" s="307"/>
      <c r="AU380" s="307"/>
      <c r="AV380" s="307"/>
      <c r="AW380" s="307"/>
      <c r="AX380" s="307"/>
      <c r="AY380" s="307"/>
      <c r="AZ380" s="307"/>
      <c r="BA380" s="307"/>
      <c r="BB380" s="307"/>
      <c r="BC380" s="225"/>
      <c r="BD380" s="224"/>
      <c r="BE380" s="224"/>
      <c r="BF380" s="224"/>
      <c r="BG380" s="249">
        <f>BG381+BG386+BG402+BG406+BG416+BG427</f>
        <v>2866620</v>
      </c>
      <c r="BH380" s="249">
        <f>BH381+BH386+BH402+BH406+BH416+BH427</f>
        <v>0</v>
      </c>
      <c r="BI380" s="249">
        <f>BI381+BI386+BI402+BI406+BI416+BI427</f>
        <v>0</v>
      </c>
      <c r="BJ380" s="249">
        <f>BJ381+BJ386+BJ402+BJ406+BJ416+BJ427</f>
        <v>0</v>
      </c>
      <c r="BK380" s="249">
        <f>BK381+BK386+BK402+BK406+BK416+BK427</f>
        <v>3222300</v>
      </c>
    </row>
    <row r="381" spans="1:63" s="223" customFormat="1" ht="32.25" customHeight="1">
      <c r="A381" s="312" t="s">
        <v>46</v>
      </c>
      <c r="B381" s="312"/>
      <c r="C381" s="312"/>
      <c r="D381" s="312"/>
      <c r="E381" s="312"/>
      <c r="F381" s="312"/>
      <c r="G381" s="312"/>
      <c r="H381" s="312"/>
      <c r="I381" s="312"/>
      <c r="J381" s="312"/>
      <c r="K381" s="312"/>
      <c r="L381" s="312"/>
      <c r="M381" s="312"/>
      <c r="N381" s="312"/>
      <c r="O381" s="312"/>
      <c r="P381" s="312"/>
      <c r="Q381" s="312"/>
      <c r="R381" s="312"/>
      <c r="S381" s="312"/>
      <c r="T381" s="312"/>
      <c r="U381" s="312"/>
      <c r="V381" s="312"/>
      <c r="W381" s="312"/>
      <c r="X381" s="312"/>
      <c r="Y381" s="312"/>
      <c r="Z381" s="312"/>
      <c r="AA381" s="312"/>
      <c r="AB381" s="312"/>
      <c r="AC381" s="312"/>
      <c r="AD381" s="312"/>
      <c r="AE381" s="312"/>
      <c r="AF381" s="312"/>
      <c r="AG381" s="312"/>
      <c r="AH381" s="312"/>
      <c r="AI381" s="312"/>
      <c r="AJ381" s="312"/>
      <c r="AK381" s="312"/>
      <c r="AL381" s="312"/>
      <c r="AM381" s="312"/>
      <c r="AN381" s="312"/>
      <c r="AO381" s="312"/>
      <c r="AP381" s="233">
        <v>210</v>
      </c>
      <c r="AQ381" s="307"/>
      <c r="AR381" s="307"/>
      <c r="AS381" s="307"/>
      <c r="AT381" s="307"/>
      <c r="AU381" s="307"/>
      <c r="AV381" s="307"/>
      <c r="AW381" s="307"/>
      <c r="AX381" s="307"/>
      <c r="AY381" s="307"/>
      <c r="AZ381" s="307"/>
      <c r="BA381" s="307"/>
      <c r="BB381" s="307"/>
      <c r="BC381" s="307"/>
      <c r="BD381" s="307"/>
      <c r="BE381" s="307"/>
      <c r="BF381" s="225"/>
      <c r="BG381" s="249">
        <f>BG383+BG384+BG385</f>
        <v>1661982.78</v>
      </c>
      <c r="BH381" s="249">
        <f>BH383+BH384+BH385</f>
        <v>0</v>
      </c>
      <c r="BI381" s="249">
        <f>BI383+BI384+BI385</f>
        <v>0</v>
      </c>
      <c r="BJ381" s="249">
        <f>BJ383+BJ384+BJ385</f>
        <v>0</v>
      </c>
      <c r="BK381" s="249">
        <f>BK383+BK384+BK385</f>
        <v>1661982.78</v>
      </c>
    </row>
    <row r="382" spans="1:63" s="223" customFormat="1" ht="14.25" customHeight="1">
      <c r="A382" s="314" t="s">
        <v>47</v>
      </c>
      <c r="B382" s="314"/>
      <c r="C382" s="314"/>
      <c r="D382" s="314"/>
      <c r="E382" s="314"/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4"/>
      <c r="W382" s="314"/>
      <c r="X382" s="314"/>
      <c r="Y382" s="314"/>
      <c r="Z382" s="314"/>
      <c r="AA382" s="314"/>
      <c r="AB382" s="314"/>
      <c r="AC382" s="314"/>
      <c r="AD382" s="314"/>
      <c r="AE382" s="314"/>
      <c r="AF382" s="314"/>
      <c r="AG382" s="314"/>
      <c r="AH382" s="314"/>
      <c r="AI382" s="314"/>
      <c r="AJ382" s="314"/>
      <c r="AK382" s="314"/>
      <c r="AL382" s="314"/>
      <c r="AM382" s="314"/>
      <c r="AN382" s="314"/>
      <c r="AO382" s="314"/>
      <c r="AP382" s="224"/>
      <c r="AQ382" s="307"/>
      <c r="AR382" s="307"/>
      <c r="AS382" s="307"/>
      <c r="AT382" s="307"/>
      <c r="AU382" s="307"/>
      <c r="AV382" s="307"/>
      <c r="AW382" s="307"/>
      <c r="AX382" s="307"/>
      <c r="AY382" s="307"/>
      <c r="AZ382" s="307"/>
      <c r="BA382" s="307"/>
      <c r="BB382" s="307"/>
      <c r="BC382" s="307"/>
      <c r="BD382" s="307"/>
      <c r="BE382" s="307"/>
      <c r="BF382" s="225"/>
      <c r="BG382" s="226"/>
      <c r="BH382" s="226"/>
      <c r="BI382" s="226"/>
      <c r="BJ382" s="226"/>
      <c r="BK382" s="228"/>
    </row>
    <row r="383" spans="1:63" s="223" customFormat="1" ht="18.75" customHeight="1">
      <c r="A383" s="306" t="s">
        <v>48</v>
      </c>
      <c r="B383" s="306"/>
      <c r="C383" s="306"/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  <c r="N383" s="306"/>
      <c r="O383" s="306"/>
      <c r="P383" s="306"/>
      <c r="Q383" s="306"/>
      <c r="R383" s="306"/>
      <c r="S383" s="306"/>
      <c r="T383" s="306"/>
      <c r="U383" s="306"/>
      <c r="V383" s="306"/>
      <c r="W383" s="306"/>
      <c r="X383" s="306"/>
      <c r="Y383" s="306"/>
      <c r="Z383" s="306"/>
      <c r="AA383" s="306"/>
      <c r="AB383" s="306"/>
      <c r="AC383" s="306"/>
      <c r="AD383" s="306"/>
      <c r="AE383" s="306"/>
      <c r="AF383" s="306"/>
      <c r="AG383" s="306"/>
      <c r="AH383" s="306"/>
      <c r="AI383" s="306"/>
      <c r="AJ383" s="306"/>
      <c r="AK383" s="306"/>
      <c r="AL383" s="306"/>
      <c r="AM383" s="306"/>
      <c r="AN383" s="306"/>
      <c r="AO383" s="306"/>
      <c r="AP383" s="224"/>
      <c r="AQ383" s="307" t="s">
        <v>49</v>
      </c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225"/>
      <c r="BD383" s="225"/>
      <c r="BE383" s="225"/>
      <c r="BF383" s="225" t="s">
        <v>50</v>
      </c>
      <c r="BG383" s="249">
        <f>BH383+BI383+BJ383+BK383</f>
        <v>1236207.97</v>
      </c>
      <c r="BH383" s="226">
        <v>0</v>
      </c>
      <c r="BI383" s="226">
        <v>0</v>
      </c>
      <c r="BJ383" s="226">
        <v>0</v>
      </c>
      <c r="BK383" s="226">
        <v>1236207.97</v>
      </c>
    </row>
    <row r="384" spans="1:63" s="223" customFormat="1" ht="37.5" customHeight="1">
      <c r="A384" s="306" t="s">
        <v>136</v>
      </c>
      <c r="B384" s="306"/>
      <c r="C384" s="306"/>
      <c r="D384" s="306"/>
      <c r="E384" s="306"/>
      <c r="F384" s="306"/>
      <c r="G384" s="306"/>
      <c r="H384" s="306"/>
      <c r="I384" s="306"/>
      <c r="J384" s="306"/>
      <c r="K384" s="306"/>
      <c r="L384" s="306"/>
      <c r="M384" s="306"/>
      <c r="N384" s="306"/>
      <c r="O384" s="306"/>
      <c r="P384" s="306"/>
      <c r="Q384" s="306"/>
      <c r="R384" s="306"/>
      <c r="S384" s="306"/>
      <c r="T384" s="306"/>
      <c r="U384" s="306"/>
      <c r="V384" s="306"/>
      <c r="W384" s="306"/>
      <c r="X384" s="306"/>
      <c r="Y384" s="306"/>
      <c r="Z384" s="306"/>
      <c r="AA384" s="306"/>
      <c r="AB384" s="306"/>
      <c r="AC384" s="306"/>
      <c r="AD384" s="306"/>
      <c r="AE384" s="306"/>
      <c r="AF384" s="306"/>
      <c r="AG384" s="306"/>
      <c r="AH384" s="306"/>
      <c r="AI384" s="306"/>
      <c r="AJ384" s="306"/>
      <c r="AK384" s="306"/>
      <c r="AL384" s="306"/>
      <c r="AM384" s="306"/>
      <c r="AN384" s="306"/>
      <c r="AO384" s="306"/>
      <c r="AP384" s="224"/>
      <c r="AQ384" s="307" t="s">
        <v>52</v>
      </c>
      <c r="AR384" s="307"/>
      <c r="AS384" s="307"/>
      <c r="AT384" s="307"/>
      <c r="AU384" s="307"/>
      <c r="AV384" s="307"/>
      <c r="AW384" s="307"/>
      <c r="AX384" s="307"/>
      <c r="AY384" s="307"/>
      <c r="AZ384" s="307"/>
      <c r="BA384" s="307"/>
      <c r="BB384" s="307"/>
      <c r="BC384" s="225"/>
      <c r="BD384" s="225"/>
      <c r="BE384" s="225"/>
      <c r="BF384" s="225" t="s">
        <v>53</v>
      </c>
      <c r="BG384" s="249">
        <f>BH384+BI384+BJ384+BK384</f>
        <v>52440</v>
      </c>
      <c r="BH384" s="226">
        <v>0</v>
      </c>
      <c r="BI384" s="226">
        <v>0</v>
      </c>
      <c r="BJ384" s="226">
        <v>0</v>
      </c>
      <c r="BK384" s="226">
        <v>52440</v>
      </c>
    </row>
    <row r="385" spans="1:63" s="223" customFormat="1" ht="25.5" customHeight="1">
      <c r="A385" s="306" t="s">
        <v>54</v>
      </c>
      <c r="B385" s="306"/>
      <c r="C385" s="306"/>
      <c r="D385" s="306"/>
      <c r="E385" s="306"/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  <c r="R385" s="306"/>
      <c r="S385" s="306"/>
      <c r="T385" s="306"/>
      <c r="U385" s="306"/>
      <c r="V385" s="306"/>
      <c r="W385" s="306"/>
      <c r="X385" s="306"/>
      <c r="Y385" s="306"/>
      <c r="Z385" s="306"/>
      <c r="AA385" s="306"/>
      <c r="AB385" s="306"/>
      <c r="AC385" s="306"/>
      <c r="AD385" s="306"/>
      <c r="AE385" s="306"/>
      <c r="AF385" s="306"/>
      <c r="AG385" s="306"/>
      <c r="AH385" s="306"/>
      <c r="AI385" s="306"/>
      <c r="AJ385" s="306"/>
      <c r="AK385" s="306"/>
      <c r="AL385" s="306"/>
      <c r="AM385" s="306"/>
      <c r="AN385" s="306"/>
      <c r="AO385" s="306"/>
      <c r="AP385" s="224"/>
      <c r="AQ385" s="307" t="s">
        <v>55</v>
      </c>
      <c r="AR385" s="307"/>
      <c r="AS385" s="307"/>
      <c r="AT385" s="307"/>
      <c r="AU385" s="307"/>
      <c r="AV385" s="307"/>
      <c r="AW385" s="307"/>
      <c r="AX385" s="307"/>
      <c r="AY385" s="307"/>
      <c r="AZ385" s="307"/>
      <c r="BA385" s="307"/>
      <c r="BB385" s="307"/>
      <c r="BC385" s="225"/>
      <c r="BD385" s="225"/>
      <c r="BE385" s="225"/>
      <c r="BF385" s="225" t="s">
        <v>56</v>
      </c>
      <c r="BG385" s="249">
        <f>BH385+BI385+BJ385+BK385</f>
        <v>373334.81</v>
      </c>
      <c r="BH385" s="226">
        <v>0</v>
      </c>
      <c r="BI385" s="226">
        <v>0</v>
      </c>
      <c r="BJ385" s="226">
        <v>0</v>
      </c>
      <c r="BK385" s="226">
        <v>373334.81</v>
      </c>
    </row>
    <row r="386" spans="1:63" s="223" customFormat="1" ht="23.25" customHeight="1">
      <c r="A386" s="312" t="s">
        <v>57</v>
      </c>
      <c r="B386" s="312"/>
      <c r="C386" s="312"/>
      <c r="D386" s="312"/>
      <c r="E386" s="312"/>
      <c r="F386" s="312"/>
      <c r="G386" s="312"/>
      <c r="H386" s="312"/>
      <c r="I386" s="312"/>
      <c r="J386" s="312"/>
      <c r="K386" s="312"/>
      <c r="L386" s="312"/>
      <c r="M386" s="312"/>
      <c r="N386" s="312"/>
      <c r="O386" s="312"/>
      <c r="P386" s="312"/>
      <c r="Q386" s="312"/>
      <c r="R386" s="312"/>
      <c r="S386" s="312"/>
      <c r="T386" s="312"/>
      <c r="U386" s="312"/>
      <c r="V386" s="312"/>
      <c r="W386" s="312"/>
      <c r="X386" s="312"/>
      <c r="Y386" s="312"/>
      <c r="Z386" s="312"/>
      <c r="AA386" s="312"/>
      <c r="AB386" s="312"/>
      <c r="AC386" s="312"/>
      <c r="AD386" s="312"/>
      <c r="AE386" s="312"/>
      <c r="AF386" s="312"/>
      <c r="AG386" s="312"/>
      <c r="AH386" s="312"/>
      <c r="AI386" s="312"/>
      <c r="AJ386" s="312"/>
      <c r="AK386" s="312"/>
      <c r="AL386" s="312"/>
      <c r="AM386" s="312"/>
      <c r="AN386" s="312"/>
      <c r="AO386" s="312"/>
      <c r="AP386" s="233">
        <v>220</v>
      </c>
      <c r="AQ386" s="307"/>
      <c r="AR386" s="307"/>
      <c r="AS386" s="307"/>
      <c r="AT386" s="307"/>
      <c r="AU386" s="307"/>
      <c r="AV386" s="307"/>
      <c r="AW386" s="307"/>
      <c r="AX386" s="307"/>
      <c r="AY386" s="307"/>
      <c r="AZ386" s="307"/>
      <c r="BA386" s="307"/>
      <c r="BB386" s="307"/>
      <c r="BC386" s="307"/>
      <c r="BD386" s="307"/>
      <c r="BE386" s="307"/>
      <c r="BF386" s="225"/>
      <c r="BG386" s="249">
        <f>BG388+BG389+BG390+BG396+BG397+BG398+BG399+BG400+BG401</f>
        <v>864188.4</v>
      </c>
      <c r="BH386" s="249">
        <f>BH388+BH389+BH390+BH396+BH397+BH398+BH399+BH400+BH401</f>
        <v>0</v>
      </c>
      <c r="BI386" s="249">
        <f>BI388+BI389+BI390+BI396+BI397+BI398+BI399+BI400+BI401</f>
        <v>0</v>
      </c>
      <c r="BJ386" s="249">
        <f>BJ388+BJ389+BJ390+BJ396+BJ397+BJ398+BJ399+BJ400+BJ401</f>
        <v>0</v>
      </c>
      <c r="BK386" s="249">
        <f>BK388+BK389+BK390+BK396+BK397+BK398+BK399+BK400+BK401</f>
        <v>864188.4</v>
      </c>
    </row>
    <row r="387" spans="1:63" s="223" customFormat="1" ht="15" customHeight="1">
      <c r="A387" s="314" t="s">
        <v>9</v>
      </c>
      <c r="B387" s="314"/>
      <c r="C387" s="314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4"/>
      <c r="W387" s="314"/>
      <c r="X387" s="314"/>
      <c r="Y387" s="314"/>
      <c r="Z387" s="314"/>
      <c r="AA387" s="314"/>
      <c r="AB387" s="314"/>
      <c r="AC387" s="314"/>
      <c r="AD387" s="314"/>
      <c r="AE387" s="314"/>
      <c r="AF387" s="314"/>
      <c r="AG387" s="314"/>
      <c r="AH387" s="314"/>
      <c r="AI387" s="314"/>
      <c r="AJ387" s="314"/>
      <c r="AK387" s="314"/>
      <c r="AL387" s="314"/>
      <c r="AM387" s="314"/>
      <c r="AN387" s="314"/>
      <c r="AO387" s="314"/>
      <c r="AP387" s="224"/>
      <c r="AQ387" s="307"/>
      <c r="AR387" s="307"/>
      <c r="AS387" s="307"/>
      <c r="AT387" s="307"/>
      <c r="AU387" s="307"/>
      <c r="AV387" s="307"/>
      <c r="AW387" s="307"/>
      <c r="AX387" s="307"/>
      <c r="AY387" s="307"/>
      <c r="AZ387" s="307"/>
      <c r="BA387" s="307"/>
      <c r="BB387" s="307"/>
      <c r="BC387" s="307"/>
      <c r="BD387" s="307"/>
      <c r="BE387" s="307"/>
      <c r="BF387" s="225"/>
      <c r="BG387" s="226"/>
      <c r="BH387" s="226"/>
      <c r="BI387" s="226"/>
      <c r="BJ387" s="226"/>
      <c r="BK387" s="228"/>
    </row>
    <row r="388" spans="1:63" s="223" customFormat="1" ht="18.75" customHeight="1">
      <c r="A388" s="306" t="s">
        <v>58</v>
      </c>
      <c r="B388" s="306"/>
      <c r="C388" s="306"/>
      <c r="D388" s="306"/>
      <c r="E388" s="306"/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  <c r="R388" s="306"/>
      <c r="S388" s="306"/>
      <c r="T388" s="306"/>
      <c r="U388" s="306"/>
      <c r="V388" s="306"/>
      <c r="W388" s="306"/>
      <c r="X388" s="306"/>
      <c r="Y388" s="306"/>
      <c r="Z388" s="306"/>
      <c r="AA388" s="306"/>
      <c r="AB388" s="306"/>
      <c r="AC388" s="306"/>
      <c r="AD388" s="306"/>
      <c r="AE388" s="306"/>
      <c r="AF388" s="306"/>
      <c r="AG388" s="306"/>
      <c r="AH388" s="306"/>
      <c r="AI388" s="306"/>
      <c r="AJ388" s="306"/>
      <c r="AK388" s="306"/>
      <c r="AL388" s="306"/>
      <c r="AM388" s="306"/>
      <c r="AN388" s="306"/>
      <c r="AO388" s="306"/>
      <c r="AP388" s="224"/>
      <c r="AQ388" s="307" t="s">
        <v>59</v>
      </c>
      <c r="AR388" s="307"/>
      <c r="AS388" s="307"/>
      <c r="AT388" s="307"/>
      <c r="AU388" s="307"/>
      <c r="AV388" s="307"/>
      <c r="AW388" s="307"/>
      <c r="AX388" s="307"/>
      <c r="AY388" s="307"/>
      <c r="AZ388" s="307"/>
      <c r="BA388" s="307"/>
      <c r="BB388" s="307"/>
      <c r="BC388" s="225"/>
      <c r="BD388" s="225"/>
      <c r="BE388" s="225"/>
      <c r="BF388" s="225" t="s">
        <v>60</v>
      </c>
      <c r="BG388" s="249">
        <f aca="true" t="shared" si="27" ref="BG388:BG401">BH388+BI388+BJ388+BK388</f>
        <v>47880</v>
      </c>
      <c r="BH388" s="226">
        <v>0</v>
      </c>
      <c r="BI388" s="226">
        <v>0</v>
      </c>
      <c r="BJ388" s="226">
        <v>0</v>
      </c>
      <c r="BK388" s="228">
        <v>47880</v>
      </c>
    </row>
    <row r="389" spans="1:63" s="223" customFormat="1" ht="18.75" customHeight="1">
      <c r="A389" s="306" t="s">
        <v>61</v>
      </c>
      <c r="B389" s="306"/>
      <c r="C389" s="306"/>
      <c r="D389" s="306"/>
      <c r="E389" s="306"/>
      <c r="F389" s="306"/>
      <c r="G389" s="306"/>
      <c r="H389" s="306"/>
      <c r="I389" s="306"/>
      <c r="J389" s="306"/>
      <c r="K389" s="306"/>
      <c r="L389" s="306"/>
      <c r="M389" s="306"/>
      <c r="N389" s="306"/>
      <c r="O389" s="306"/>
      <c r="P389" s="306"/>
      <c r="Q389" s="306"/>
      <c r="R389" s="306"/>
      <c r="S389" s="306"/>
      <c r="T389" s="306"/>
      <c r="U389" s="306"/>
      <c r="V389" s="306"/>
      <c r="W389" s="306"/>
      <c r="X389" s="306"/>
      <c r="Y389" s="306"/>
      <c r="Z389" s="306"/>
      <c r="AA389" s="306"/>
      <c r="AB389" s="306"/>
      <c r="AC389" s="306"/>
      <c r="AD389" s="306"/>
      <c r="AE389" s="306"/>
      <c r="AF389" s="306"/>
      <c r="AG389" s="306"/>
      <c r="AH389" s="306"/>
      <c r="AI389" s="306"/>
      <c r="AJ389" s="306"/>
      <c r="AK389" s="306"/>
      <c r="AL389" s="306"/>
      <c r="AM389" s="306"/>
      <c r="AN389" s="306"/>
      <c r="AO389" s="306"/>
      <c r="AP389" s="224"/>
      <c r="AQ389" s="307" t="s">
        <v>59</v>
      </c>
      <c r="AR389" s="307"/>
      <c r="AS389" s="307"/>
      <c r="AT389" s="307"/>
      <c r="AU389" s="307"/>
      <c r="AV389" s="307"/>
      <c r="AW389" s="307"/>
      <c r="AX389" s="307"/>
      <c r="AY389" s="307"/>
      <c r="AZ389" s="307"/>
      <c r="BA389" s="307"/>
      <c r="BB389" s="307"/>
      <c r="BC389" s="225"/>
      <c r="BD389" s="225"/>
      <c r="BE389" s="225"/>
      <c r="BF389" s="225" t="s">
        <v>62</v>
      </c>
      <c r="BG389" s="249">
        <f t="shared" si="27"/>
        <v>0</v>
      </c>
      <c r="BH389" s="226">
        <v>0</v>
      </c>
      <c r="BI389" s="226">
        <v>0</v>
      </c>
      <c r="BJ389" s="226">
        <v>0</v>
      </c>
      <c r="BK389" s="228">
        <v>0</v>
      </c>
    </row>
    <row r="390" spans="1:63" s="223" customFormat="1" ht="18.75" customHeight="1">
      <c r="A390" s="306" t="s">
        <v>63</v>
      </c>
      <c r="B390" s="306"/>
      <c r="C390" s="306"/>
      <c r="D390" s="306"/>
      <c r="E390" s="306"/>
      <c r="F390" s="306"/>
      <c r="G390" s="306"/>
      <c r="H390" s="306"/>
      <c r="I390" s="306"/>
      <c r="J390" s="306"/>
      <c r="K390" s="306"/>
      <c r="L390" s="306"/>
      <c r="M390" s="306"/>
      <c r="N390" s="306"/>
      <c r="O390" s="306"/>
      <c r="P390" s="306"/>
      <c r="Q390" s="306"/>
      <c r="R390" s="306"/>
      <c r="S390" s="306"/>
      <c r="T390" s="306"/>
      <c r="U390" s="306"/>
      <c r="V390" s="306"/>
      <c r="W390" s="306"/>
      <c r="X390" s="306"/>
      <c r="Y390" s="306"/>
      <c r="Z390" s="306"/>
      <c r="AA390" s="306"/>
      <c r="AB390" s="306"/>
      <c r="AC390" s="306"/>
      <c r="AD390" s="306"/>
      <c r="AE390" s="306"/>
      <c r="AF390" s="306"/>
      <c r="AG390" s="306"/>
      <c r="AH390" s="306"/>
      <c r="AI390" s="306"/>
      <c r="AJ390" s="306"/>
      <c r="AK390" s="306"/>
      <c r="AL390" s="306"/>
      <c r="AM390" s="306"/>
      <c r="AN390" s="306"/>
      <c r="AO390" s="306"/>
      <c r="AP390" s="224"/>
      <c r="AQ390" s="307" t="s">
        <v>59</v>
      </c>
      <c r="AR390" s="307"/>
      <c r="AS390" s="307"/>
      <c r="AT390" s="307"/>
      <c r="AU390" s="307"/>
      <c r="AV390" s="307"/>
      <c r="AW390" s="307"/>
      <c r="AX390" s="307"/>
      <c r="AY390" s="307"/>
      <c r="AZ390" s="307"/>
      <c r="BA390" s="307"/>
      <c r="BB390" s="307"/>
      <c r="BC390" s="225"/>
      <c r="BD390" s="225"/>
      <c r="BE390" s="225"/>
      <c r="BF390" s="225" t="s">
        <v>64</v>
      </c>
      <c r="BG390" s="249">
        <f t="shared" si="27"/>
        <v>0</v>
      </c>
      <c r="BH390" s="251">
        <f>BH391+BH392+BH393+BH394+BH395</f>
        <v>0</v>
      </c>
      <c r="BI390" s="251">
        <f>BI391+BI392+BI393+BI394+BI395</f>
        <v>0</v>
      </c>
      <c r="BJ390" s="251">
        <f>BJ391+BJ392+BJ393+BJ394+BJ395</f>
        <v>0</v>
      </c>
      <c r="BK390" s="251">
        <f>BK391+BK392+BK393+BK394+BK395</f>
        <v>0</v>
      </c>
    </row>
    <row r="391" spans="1:63" s="223" customFormat="1" ht="34.5" customHeight="1">
      <c r="A391" s="306" t="s">
        <v>65</v>
      </c>
      <c r="B391" s="306"/>
      <c r="C391" s="306"/>
      <c r="D391" s="306"/>
      <c r="E391" s="306"/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  <c r="X391" s="306"/>
      <c r="Y391" s="306"/>
      <c r="Z391" s="306"/>
      <c r="AA391" s="306"/>
      <c r="AB391" s="306"/>
      <c r="AC391" s="306"/>
      <c r="AD391" s="306"/>
      <c r="AE391" s="306"/>
      <c r="AF391" s="306"/>
      <c r="AG391" s="306"/>
      <c r="AH391" s="306"/>
      <c r="AI391" s="306"/>
      <c r="AJ391" s="306"/>
      <c r="AK391" s="306"/>
      <c r="AL391" s="306"/>
      <c r="AM391" s="306"/>
      <c r="AN391" s="306"/>
      <c r="AO391" s="306"/>
      <c r="AP391" s="224"/>
      <c r="AQ391" s="307" t="s">
        <v>59</v>
      </c>
      <c r="AR391" s="307"/>
      <c r="AS391" s="307"/>
      <c r="AT391" s="307"/>
      <c r="AU391" s="307"/>
      <c r="AV391" s="307"/>
      <c r="AW391" s="307"/>
      <c r="AX391" s="307"/>
      <c r="AY391" s="307"/>
      <c r="AZ391" s="307"/>
      <c r="BA391" s="307"/>
      <c r="BB391" s="307"/>
      <c r="BC391" s="225"/>
      <c r="BD391" s="225"/>
      <c r="BE391" s="225"/>
      <c r="BF391" s="225" t="s">
        <v>66</v>
      </c>
      <c r="BG391" s="249">
        <f t="shared" si="27"/>
        <v>0</v>
      </c>
      <c r="BH391" s="226">
        <v>0</v>
      </c>
      <c r="BI391" s="226">
        <v>0</v>
      </c>
      <c r="BJ391" s="226">
        <v>0</v>
      </c>
      <c r="BK391" s="228">
        <v>0</v>
      </c>
    </row>
    <row r="392" spans="1:63" s="223" customFormat="1" ht="22.5" customHeight="1">
      <c r="A392" s="306" t="s">
        <v>67</v>
      </c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  <c r="X392" s="306"/>
      <c r="Y392" s="306"/>
      <c r="Z392" s="306"/>
      <c r="AA392" s="306"/>
      <c r="AB392" s="306"/>
      <c r="AC392" s="306"/>
      <c r="AD392" s="306"/>
      <c r="AE392" s="306"/>
      <c r="AF392" s="306"/>
      <c r="AG392" s="306"/>
      <c r="AH392" s="306"/>
      <c r="AI392" s="306"/>
      <c r="AJ392" s="306"/>
      <c r="AK392" s="306"/>
      <c r="AL392" s="306"/>
      <c r="AM392" s="306"/>
      <c r="AN392" s="306"/>
      <c r="AO392" s="306"/>
      <c r="AP392" s="224"/>
      <c r="AQ392" s="307" t="s">
        <v>59</v>
      </c>
      <c r="AR392" s="307"/>
      <c r="AS392" s="307"/>
      <c r="AT392" s="307"/>
      <c r="AU392" s="307"/>
      <c r="AV392" s="307"/>
      <c r="AW392" s="307"/>
      <c r="AX392" s="307"/>
      <c r="AY392" s="307"/>
      <c r="AZ392" s="307"/>
      <c r="BA392" s="307"/>
      <c r="BB392" s="307"/>
      <c r="BC392" s="225"/>
      <c r="BD392" s="225"/>
      <c r="BE392" s="225"/>
      <c r="BF392" s="225" t="s">
        <v>68</v>
      </c>
      <c r="BG392" s="249">
        <f t="shared" si="27"/>
        <v>0</v>
      </c>
      <c r="BH392" s="226">
        <v>0</v>
      </c>
      <c r="BI392" s="226">
        <v>0</v>
      </c>
      <c r="BJ392" s="226">
        <v>0</v>
      </c>
      <c r="BK392" s="228">
        <v>0</v>
      </c>
    </row>
    <row r="393" spans="1:63" s="223" customFormat="1" ht="40.5" customHeight="1">
      <c r="A393" s="306" t="s">
        <v>69</v>
      </c>
      <c r="B393" s="306"/>
      <c r="C393" s="306"/>
      <c r="D393" s="306"/>
      <c r="E393" s="306"/>
      <c r="F393" s="306"/>
      <c r="G393" s="306"/>
      <c r="H393" s="306"/>
      <c r="I393" s="306"/>
      <c r="J393" s="306"/>
      <c r="K393" s="306"/>
      <c r="L393" s="306"/>
      <c r="M393" s="306"/>
      <c r="N393" s="306"/>
      <c r="O393" s="306"/>
      <c r="P393" s="306"/>
      <c r="Q393" s="306"/>
      <c r="R393" s="306"/>
      <c r="S393" s="306"/>
      <c r="T393" s="306"/>
      <c r="U393" s="306"/>
      <c r="V393" s="306"/>
      <c r="W393" s="306"/>
      <c r="X393" s="306"/>
      <c r="Y393" s="306"/>
      <c r="Z393" s="306"/>
      <c r="AA393" s="306"/>
      <c r="AB393" s="306"/>
      <c r="AC393" s="306"/>
      <c r="AD393" s="306"/>
      <c r="AE393" s="306"/>
      <c r="AF393" s="306"/>
      <c r="AG393" s="306"/>
      <c r="AH393" s="306"/>
      <c r="AI393" s="306"/>
      <c r="AJ393" s="306"/>
      <c r="AK393" s="306"/>
      <c r="AL393" s="306"/>
      <c r="AM393" s="306"/>
      <c r="AN393" s="306"/>
      <c r="AO393" s="306"/>
      <c r="AP393" s="224"/>
      <c r="AQ393" s="307" t="s">
        <v>59</v>
      </c>
      <c r="AR393" s="307"/>
      <c r="AS393" s="307"/>
      <c r="AT393" s="307"/>
      <c r="AU393" s="307"/>
      <c r="AV393" s="307"/>
      <c r="AW393" s="307"/>
      <c r="AX393" s="307"/>
      <c r="AY393" s="307"/>
      <c r="AZ393" s="307"/>
      <c r="BA393" s="307"/>
      <c r="BB393" s="307"/>
      <c r="BC393" s="225"/>
      <c r="BD393" s="225"/>
      <c r="BE393" s="225"/>
      <c r="BF393" s="225" t="s">
        <v>70</v>
      </c>
      <c r="BG393" s="249">
        <f t="shared" si="27"/>
        <v>0</v>
      </c>
      <c r="BH393" s="226">
        <v>0</v>
      </c>
      <c r="BI393" s="226">
        <v>0</v>
      </c>
      <c r="BJ393" s="226">
        <v>0</v>
      </c>
      <c r="BK393" s="228">
        <v>0</v>
      </c>
    </row>
    <row r="394" spans="1:63" s="223" customFormat="1" ht="38.25" customHeight="1">
      <c r="A394" s="306" t="s">
        <v>71</v>
      </c>
      <c r="B394" s="306"/>
      <c r="C394" s="306"/>
      <c r="D394" s="306"/>
      <c r="E394" s="306"/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  <c r="R394" s="306"/>
      <c r="S394" s="306"/>
      <c r="T394" s="306"/>
      <c r="U394" s="306"/>
      <c r="V394" s="306"/>
      <c r="W394" s="306"/>
      <c r="X394" s="306"/>
      <c r="Y394" s="306"/>
      <c r="Z394" s="306"/>
      <c r="AA394" s="306"/>
      <c r="AB394" s="306"/>
      <c r="AC394" s="306"/>
      <c r="AD394" s="306"/>
      <c r="AE394" s="306"/>
      <c r="AF394" s="306"/>
      <c r="AG394" s="306"/>
      <c r="AH394" s="306"/>
      <c r="AI394" s="306"/>
      <c r="AJ394" s="306"/>
      <c r="AK394" s="306"/>
      <c r="AL394" s="306"/>
      <c r="AM394" s="306"/>
      <c r="AN394" s="306"/>
      <c r="AO394" s="306"/>
      <c r="AP394" s="224"/>
      <c r="AQ394" s="307" t="s">
        <v>59</v>
      </c>
      <c r="AR394" s="307"/>
      <c r="AS394" s="307"/>
      <c r="AT394" s="307"/>
      <c r="AU394" s="307"/>
      <c r="AV394" s="307"/>
      <c r="AW394" s="307"/>
      <c r="AX394" s="307"/>
      <c r="AY394" s="307"/>
      <c r="AZ394" s="307"/>
      <c r="BA394" s="307"/>
      <c r="BB394" s="307"/>
      <c r="BC394" s="225"/>
      <c r="BD394" s="225"/>
      <c r="BE394" s="225"/>
      <c r="BF394" s="225" t="s">
        <v>72</v>
      </c>
      <c r="BG394" s="249">
        <f t="shared" si="27"/>
        <v>0</v>
      </c>
      <c r="BH394" s="226">
        <v>0</v>
      </c>
      <c r="BI394" s="226">
        <v>0</v>
      </c>
      <c r="BJ394" s="226">
        <v>0</v>
      </c>
      <c r="BK394" s="228">
        <v>0</v>
      </c>
    </row>
    <row r="395" spans="1:63" s="223" customFormat="1" ht="23.25" customHeight="1">
      <c r="A395" s="306" t="s">
        <v>73</v>
      </c>
      <c r="B395" s="306"/>
      <c r="C395" s="306"/>
      <c r="D395" s="306"/>
      <c r="E395" s="306"/>
      <c r="F395" s="306"/>
      <c r="G395" s="306"/>
      <c r="H395" s="306"/>
      <c r="I395" s="306"/>
      <c r="J395" s="306"/>
      <c r="K395" s="306"/>
      <c r="L395" s="306"/>
      <c r="M395" s="306"/>
      <c r="N395" s="306"/>
      <c r="O395" s="306"/>
      <c r="P395" s="306"/>
      <c r="Q395" s="306"/>
      <c r="R395" s="306"/>
      <c r="S395" s="306"/>
      <c r="T395" s="306"/>
      <c r="U395" s="306"/>
      <c r="V395" s="306"/>
      <c r="W395" s="306"/>
      <c r="X395" s="306"/>
      <c r="Y395" s="306"/>
      <c r="Z395" s="306"/>
      <c r="AA395" s="306"/>
      <c r="AB395" s="306"/>
      <c r="AC395" s="306"/>
      <c r="AD395" s="306"/>
      <c r="AE395" s="306"/>
      <c r="AF395" s="306"/>
      <c r="AG395" s="306"/>
      <c r="AH395" s="306"/>
      <c r="AI395" s="306"/>
      <c r="AJ395" s="306"/>
      <c r="AK395" s="306"/>
      <c r="AL395" s="306"/>
      <c r="AM395" s="306"/>
      <c r="AN395" s="306"/>
      <c r="AO395" s="306"/>
      <c r="AP395" s="224"/>
      <c r="AQ395" s="307" t="s">
        <v>59</v>
      </c>
      <c r="AR395" s="307"/>
      <c r="AS395" s="307"/>
      <c r="AT395" s="307"/>
      <c r="AU395" s="307"/>
      <c r="AV395" s="307"/>
      <c r="AW395" s="307"/>
      <c r="AX395" s="307"/>
      <c r="AY395" s="307"/>
      <c r="AZ395" s="307"/>
      <c r="BA395" s="307"/>
      <c r="BB395" s="307"/>
      <c r="BC395" s="225"/>
      <c r="BD395" s="225"/>
      <c r="BE395" s="225"/>
      <c r="BF395" s="225" t="s">
        <v>74</v>
      </c>
      <c r="BG395" s="249">
        <f t="shared" si="27"/>
        <v>0</v>
      </c>
      <c r="BH395" s="226">
        <v>0</v>
      </c>
      <c r="BI395" s="226">
        <v>0</v>
      </c>
      <c r="BJ395" s="226">
        <v>0</v>
      </c>
      <c r="BK395" s="228">
        <v>0</v>
      </c>
    </row>
    <row r="396" spans="1:63" s="223" customFormat="1" ht="67.5" customHeight="1">
      <c r="A396" s="306" t="s">
        <v>75</v>
      </c>
      <c r="B396" s="306"/>
      <c r="C396" s="306"/>
      <c r="D396" s="306"/>
      <c r="E396" s="306"/>
      <c r="F396" s="306"/>
      <c r="G396" s="306"/>
      <c r="H396" s="306"/>
      <c r="I396" s="306"/>
      <c r="J396" s="306"/>
      <c r="K396" s="306"/>
      <c r="L396" s="306"/>
      <c r="M396" s="306"/>
      <c r="N396" s="306"/>
      <c r="O396" s="306"/>
      <c r="P396" s="306"/>
      <c r="Q396" s="306"/>
      <c r="R396" s="306"/>
      <c r="S396" s="306"/>
      <c r="T396" s="306"/>
      <c r="U396" s="306"/>
      <c r="V396" s="306"/>
      <c r="W396" s="306"/>
      <c r="X396" s="306"/>
      <c r="Y396" s="306"/>
      <c r="Z396" s="306"/>
      <c r="AA396" s="306"/>
      <c r="AB396" s="306"/>
      <c r="AC396" s="306"/>
      <c r="AD396" s="306"/>
      <c r="AE396" s="306"/>
      <c r="AF396" s="306"/>
      <c r="AG396" s="306"/>
      <c r="AH396" s="306"/>
      <c r="AI396" s="306"/>
      <c r="AJ396" s="306"/>
      <c r="AK396" s="306"/>
      <c r="AL396" s="306"/>
      <c r="AM396" s="306"/>
      <c r="AN396" s="306"/>
      <c r="AO396" s="306"/>
      <c r="AP396" s="224"/>
      <c r="AQ396" s="307" t="s">
        <v>59</v>
      </c>
      <c r="AR396" s="307"/>
      <c r="AS396" s="307"/>
      <c r="AT396" s="307"/>
      <c r="AU396" s="307"/>
      <c r="AV396" s="307"/>
      <c r="AW396" s="307"/>
      <c r="AX396" s="307"/>
      <c r="AY396" s="307"/>
      <c r="AZ396" s="307"/>
      <c r="BA396" s="307"/>
      <c r="BB396" s="307"/>
      <c r="BC396" s="225"/>
      <c r="BD396" s="225"/>
      <c r="BE396" s="225"/>
      <c r="BF396" s="225" t="s">
        <v>76</v>
      </c>
      <c r="BG396" s="249">
        <f t="shared" si="27"/>
        <v>0</v>
      </c>
      <c r="BH396" s="226">
        <v>0</v>
      </c>
      <c r="BI396" s="226">
        <v>0</v>
      </c>
      <c r="BJ396" s="226">
        <v>0</v>
      </c>
      <c r="BK396" s="228">
        <v>0</v>
      </c>
    </row>
    <row r="397" spans="1:63" s="223" customFormat="1" ht="38.25" customHeight="1">
      <c r="A397" s="306" t="s">
        <v>77</v>
      </c>
      <c r="B397" s="306"/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  <c r="R397" s="306"/>
      <c r="S397" s="306"/>
      <c r="T397" s="306"/>
      <c r="U397" s="306"/>
      <c r="V397" s="306"/>
      <c r="W397" s="306"/>
      <c r="X397" s="306"/>
      <c r="Y397" s="306"/>
      <c r="Z397" s="306"/>
      <c r="AA397" s="306"/>
      <c r="AB397" s="306"/>
      <c r="AC397" s="306"/>
      <c r="AD397" s="306"/>
      <c r="AE397" s="306"/>
      <c r="AF397" s="306"/>
      <c r="AG397" s="306"/>
      <c r="AH397" s="306"/>
      <c r="AI397" s="306"/>
      <c r="AJ397" s="306"/>
      <c r="AK397" s="306"/>
      <c r="AL397" s="306"/>
      <c r="AM397" s="306"/>
      <c r="AN397" s="306"/>
      <c r="AO397" s="306"/>
      <c r="AP397" s="224"/>
      <c r="AQ397" s="307" t="s">
        <v>59</v>
      </c>
      <c r="AR397" s="307"/>
      <c r="AS397" s="307"/>
      <c r="AT397" s="307"/>
      <c r="AU397" s="307"/>
      <c r="AV397" s="307"/>
      <c r="AW397" s="307"/>
      <c r="AX397" s="307"/>
      <c r="AY397" s="307"/>
      <c r="AZ397" s="307"/>
      <c r="BA397" s="307"/>
      <c r="BB397" s="307"/>
      <c r="BC397" s="225"/>
      <c r="BD397" s="225"/>
      <c r="BE397" s="225"/>
      <c r="BF397" s="225" t="s">
        <v>78</v>
      </c>
      <c r="BG397" s="249">
        <f t="shared" si="27"/>
        <v>451508.4</v>
      </c>
      <c r="BH397" s="226">
        <v>0</v>
      </c>
      <c r="BI397" s="226">
        <v>0</v>
      </c>
      <c r="BJ397" s="226">
        <v>0</v>
      </c>
      <c r="BK397" s="228">
        <v>451508.4</v>
      </c>
    </row>
    <row r="398" spans="1:63" s="223" customFormat="1" ht="24.75" customHeight="1">
      <c r="A398" s="306" t="s">
        <v>79</v>
      </c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  <c r="R398" s="306"/>
      <c r="S398" s="306"/>
      <c r="T398" s="306"/>
      <c r="U398" s="306"/>
      <c r="V398" s="306"/>
      <c r="W398" s="306"/>
      <c r="X398" s="306"/>
      <c r="Y398" s="306"/>
      <c r="Z398" s="306"/>
      <c r="AA398" s="306"/>
      <c r="AB398" s="306"/>
      <c r="AC398" s="306"/>
      <c r="AD398" s="306"/>
      <c r="AE398" s="306"/>
      <c r="AF398" s="306"/>
      <c r="AG398" s="306"/>
      <c r="AH398" s="306"/>
      <c r="AI398" s="306"/>
      <c r="AJ398" s="306"/>
      <c r="AK398" s="306"/>
      <c r="AL398" s="306"/>
      <c r="AM398" s="306"/>
      <c r="AN398" s="306"/>
      <c r="AO398" s="306"/>
      <c r="AP398" s="224"/>
      <c r="AQ398" s="307" t="s">
        <v>59</v>
      </c>
      <c r="AR398" s="307"/>
      <c r="AS398" s="307"/>
      <c r="AT398" s="307"/>
      <c r="AU398" s="307"/>
      <c r="AV398" s="307"/>
      <c r="AW398" s="307"/>
      <c r="AX398" s="307"/>
      <c r="AY398" s="307"/>
      <c r="AZ398" s="307"/>
      <c r="BA398" s="307"/>
      <c r="BB398" s="307"/>
      <c r="BC398" s="225"/>
      <c r="BD398" s="225"/>
      <c r="BE398" s="225"/>
      <c r="BF398" s="225" t="s">
        <v>80</v>
      </c>
      <c r="BG398" s="249">
        <f t="shared" si="27"/>
        <v>364800</v>
      </c>
      <c r="BH398" s="226">
        <v>0</v>
      </c>
      <c r="BI398" s="226">
        <v>0</v>
      </c>
      <c r="BJ398" s="226">
        <v>0</v>
      </c>
      <c r="BK398" s="228">
        <v>364800</v>
      </c>
    </row>
    <row r="399" spans="1:63" s="223" customFormat="1" ht="24.75" customHeight="1">
      <c r="A399" s="306" t="s">
        <v>81</v>
      </c>
      <c r="B399" s="306"/>
      <c r="C399" s="306"/>
      <c r="D399" s="306"/>
      <c r="E399" s="306"/>
      <c r="F399" s="306"/>
      <c r="G399" s="306"/>
      <c r="H399" s="306"/>
      <c r="I399" s="306"/>
      <c r="J399" s="306"/>
      <c r="K399" s="306"/>
      <c r="L399" s="306"/>
      <c r="M399" s="306"/>
      <c r="N399" s="306"/>
      <c r="O399" s="306"/>
      <c r="P399" s="306"/>
      <c r="Q399" s="306"/>
      <c r="R399" s="306"/>
      <c r="S399" s="306"/>
      <c r="T399" s="306"/>
      <c r="U399" s="306"/>
      <c r="V399" s="306"/>
      <c r="W399" s="306"/>
      <c r="X399" s="306"/>
      <c r="Y399" s="306"/>
      <c r="Z399" s="306"/>
      <c r="AA399" s="306"/>
      <c r="AB399" s="306"/>
      <c r="AC399" s="306"/>
      <c r="AD399" s="306"/>
      <c r="AE399" s="306"/>
      <c r="AF399" s="306"/>
      <c r="AG399" s="306"/>
      <c r="AH399" s="306"/>
      <c r="AI399" s="306"/>
      <c r="AJ399" s="306"/>
      <c r="AK399" s="306"/>
      <c r="AL399" s="306"/>
      <c r="AM399" s="306"/>
      <c r="AN399" s="306"/>
      <c r="AO399" s="306"/>
      <c r="AP399" s="224"/>
      <c r="AQ399" s="307" t="s">
        <v>59</v>
      </c>
      <c r="AR399" s="307"/>
      <c r="AS399" s="307"/>
      <c r="AT399" s="307"/>
      <c r="AU399" s="307"/>
      <c r="AV399" s="307"/>
      <c r="AW399" s="307"/>
      <c r="AX399" s="307"/>
      <c r="AY399" s="307"/>
      <c r="AZ399" s="307"/>
      <c r="BA399" s="307"/>
      <c r="BB399" s="307"/>
      <c r="BC399" s="225"/>
      <c r="BD399" s="225"/>
      <c r="BE399" s="225"/>
      <c r="BF399" s="225" t="s">
        <v>82</v>
      </c>
      <c r="BG399" s="249">
        <f t="shared" si="27"/>
        <v>0</v>
      </c>
      <c r="BH399" s="226">
        <v>0</v>
      </c>
      <c r="BI399" s="226">
        <v>0</v>
      </c>
      <c r="BJ399" s="226">
        <v>0</v>
      </c>
      <c r="BK399" s="228">
        <v>0</v>
      </c>
    </row>
    <row r="400" spans="1:63" s="223" customFormat="1" ht="36" customHeight="1">
      <c r="A400" s="306" t="s">
        <v>83</v>
      </c>
      <c r="B400" s="306"/>
      <c r="C400" s="306"/>
      <c r="D400" s="306"/>
      <c r="E400" s="306"/>
      <c r="F400" s="306"/>
      <c r="G400" s="306"/>
      <c r="H400" s="306"/>
      <c r="I400" s="306"/>
      <c r="J400" s="306"/>
      <c r="K400" s="306"/>
      <c r="L400" s="306"/>
      <c r="M400" s="306"/>
      <c r="N400" s="306"/>
      <c r="O400" s="306"/>
      <c r="P400" s="306"/>
      <c r="Q400" s="306"/>
      <c r="R400" s="306"/>
      <c r="S400" s="306"/>
      <c r="T400" s="306"/>
      <c r="U400" s="306"/>
      <c r="V400" s="306"/>
      <c r="W400" s="306"/>
      <c r="X400" s="306"/>
      <c r="Y400" s="306"/>
      <c r="Z400" s="306"/>
      <c r="AA400" s="306"/>
      <c r="AB400" s="306"/>
      <c r="AC400" s="306"/>
      <c r="AD400" s="306"/>
      <c r="AE400" s="306"/>
      <c r="AF400" s="306"/>
      <c r="AG400" s="306"/>
      <c r="AH400" s="306"/>
      <c r="AI400" s="306"/>
      <c r="AJ400" s="306"/>
      <c r="AK400" s="306"/>
      <c r="AL400" s="306"/>
      <c r="AM400" s="306"/>
      <c r="AN400" s="306"/>
      <c r="AO400" s="306"/>
      <c r="AP400" s="224"/>
      <c r="AQ400" s="307" t="s">
        <v>59</v>
      </c>
      <c r="AR400" s="307"/>
      <c r="AS400" s="307"/>
      <c r="AT400" s="307"/>
      <c r="AU400" s="307"/>
      <c r="AV400" s="307"/>
      <c r="AW400" s="307"/>
      <c r="AX400" s="307"/>
      <c r="AY400" s="307"/>
      <c r="AZ400" s="307"/>
      <c r="BA400" s="307"/>
      <c r="BB400" s="307"/>
      <c r="BC400" s="225"/>
      <c r="BD400" s="225"/>
      <c r="BE400" s="225"/>
      <c r="BF400" s="225" t="s">
        <v>84</v>
      </c>
      <c r="BG400" s="249">
        <f t="shared" si="27"/>
        <v>0</v>
      </c>
      <c r="BH400" s="226">
        <v>0</v>
      </c>
      <c r="BI400" s="226">
        <v>0</v>
      </c>
      <c r="BJ400" s="226">
        <v>0</v>
      </c>
      <c r="BK400" s="228">
        <v>0</v>
      </c>
    </row>
    <row r="401" spans="1:63" s="223" customFormat="1" ht="67.5" customHeight="1">
      <c r="A401" s="306" t="s">
        <v>85</v>
      </c>
      <c r="B401" s="306"/>
      <c r="C401" s="306"/>
      <c r="D401" s="306"/>
      <c r="E401" s="306"/>
      <c r="F401" s="306"/>
      <c r="G401" s="306"/>
      <c r="H401" s="306"/>
      <c r="I401" s="306"/>
      <c r="J401" s="306"/>
      <c r="K401" s="306"/>
      <c r="L401" s="306"/>
      <c r="M401" s="306"/>
      <c r="N401" s="306"/>
      <c r="O401" s="306"/>
      <c r="P401" s="306"/>
      <c r="Q401" s="306"/>
      <c r="R401" s="306"/>
      <c r="S401" s="306"/>
      <c r="T401" s="306"/>
      <c r="U401" s="306"/>
      <c r="V401" s="306"/>
      <c r="W401" s="306"/>
      <c r="X401" s="306"/>
      <c r="Y401" s="306"/>
      <c r="Z401" s="306"/>
      <c r="AA401" s="306"/>
      <c r="AB401" s="306"/>
      <c r="AC401" s="306"/>
      <c r="AD401" s="306"/>
      <c r="AE401" s="306"/>
      <c r="AF401" s="306"/>
      <c r="AG401" s="306"/>
      <c r="AH401" s="306"/>
      <c r="AI401" s="306"/>
      <c r="AJ401" s="306"/>
      <c r="AK401" s="306"/>
      <c r="AL401" s="306"/>
      <c r="AM401" s="306"/>
      <c r="AN401" s="306"/>
      <c r="AO401" s="306"/>
      <c r="AP401" s="224"/>
      <c r="AQ401" s="307" t="s">
        <v>59</v>
      </c>
      <c r="AR401" s="307"/>
      <c r="AS401" s="307"/>
      <c r="AT401" s="307"/>
      <c r="AU401" s="307"/>
      <c r="AV401" s="307"/>
      <c r="AW401" s="307"/>
      <c r="AX401" s="307"/>
      <c r="AY401" s="307"/>
      <c r="AZ401" s="307"/>
      <c r="BA401" s="307"/>
      <c r="BB401" s="307"/>
      <c r="BC401" s="225"/>
      <c r="BD401" s="225"/>
      <c r="BE401" s="225"/>
      <c r="BF401" s="225" t="s">
        <v>86</v>
      </c>
      <c r="BG401" s="249">
        <f t="shared" si="27"/>
        <v>0</v>
      </c>
      <c r="BH401" s="226">
        <v>0</v>
      </c>
      <c r="BI401" s="226">
        <v>0</v>
      </c>
      <c r="BJ401" s="226">
        <v>0</v>
      </c>
      <c r="BK401" s="252">
        <v>0</v>
      </c>
    </row>
    <row r="402" spans="1:63" s="223" customFormat="1" ht="22.5" customHeight="1">
      <c r="A402" s="312" t="s">
        <v>87</v>
      </c>
      <c r="B402" s="312"/>
      <c r="C402" s="312"/>
      <c r="D402" s="312"/>
      <c r="E402" s="312"/>
      <c r="F402" s="312"/>
      <c r="G402" s="312"/>
      <c r="H402" s="312"/>
      <c r="I402" s="312"/>
      <c r="J402" s="312"/>
      <c r="K402" s="312"/>
      <c r="L402" s="312"/>
      <c r="M402" s="312"/>
      <c r="N402" s="312"/>
      <c r="O402" s="312"/>
      <c r="P402" s="312"/>
      <c r="Q402" s="312"/>
      <c r="R402" s="312"/>
      <c r="S402" s="312"/>
      <c r="T402" s="312"/>
      <c r="U402" s="312"/>
      <c r="V402" s="312"/>
      <c r="W402" s="312"/>
      <c r="X402" s="312"/>
      <c r="Y402" s="312"/>
      <c r="Z402" s="312"/>
      <c r="AA402" s="312"/>
      <c r="AB402" s="312"/>
      <c r="AC402" s="312"/>
      <c r="AD402" s="312"/>
      <c r="AE402" s="312"/>
      <c r="AF402" s="312"/>
      <c r="AG402" s="312"/>
      <c r="AH402" s="312"/>
      <c r="AI402" s="312"/>
      <c r="AJ402" s="312"/>
      <c r="AK402" s="312"/>
      <c r="AL402" s="312"/>
      <c r="AM402" s="312"/>
      <c r="AN402" s="312"/>
      <c r="AO402" s="312"/>
      <c r="AP402" s="233">
        <v>260</v>
      </c>
      <c r="AQ402" s="307"/>
      <c r="AR402" s="307"/>
      <c r="AS402" s="307"/>
      <c r="AT402" s="307"/>
      <c r="AU402" s="307"/>
      <c r="AV402" s="307"/>
      <c r="AW402" s="307"/>
      <c r="AX402" s="307"/>
      <c r="AY402" s="307"/>
      <c r="AZ402" s="307"/>
      <c r="BA402" s="307"/>
      <c r="BB402" s="307"/>
      <c r="BC402" s="307"/>
      <c r="BD402" s="307"/>
      <c r="BE402" s="307"/>
      <c r="BF402" s="225"/>
      <c r="BG402" s="249">
        <f>BG403+BG404+BG405</f>
        <v>0</v>
      </c>
      <c r="BH402" s="249">
        <f>BH403+BH404+BH405</f>
        <v>0</v>
      </c>
      <c r="BI402" s="249">
        <f>BI403+BI404+BI405</f>
        <v>0</v>
      </c>
      <c r="BJ402" s="249">
        <f>BJ403+BJ404+BJ405</f>
        <v>0</v>
      </c>
      <c r="BK402" s="249">
        <f>BK403+BK404+BK405</f>
        <v>0</v>
      </c>
    </row>
    <row r="403" spans="1:63" s="223" customFormat="1" ht="31.5" customHeight="1">
      <c r="A403" s="314" t="s">
        <v>88</v>
      </c>
      <c r="B403" s="314"/>
      <c r="C403" s="314"/>
      <c r="D403" s="314"/>
      <c r="E403" s="314"/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4"/>
      <c r="W403" s="314"/>
      <c r="X403" s="314"/>
      <c r="Y403" s="314"/>
      <c r="Z403" s="314"/>
      <c r="AA403" s="314"/>
      <c r="AB403" s="314"/>
      <c r="AC403" s="314"/>
      <c r="AD403" s="314"/>
      <c r="AE403" s="314"/>
      <c r="AF403" s="314"/>
      <c r="AG403" s="314"/>
      <c r="AH403" s="314"/>
      <c r="AI403" s="314"/>
      <c r="AJ403" s="314"/>
      <c r="AK403" s="314"/>
      <c r="AL403" s="314"/>
      <c r="AM403" s="314"/>
      <c r="AN403" s="314"/>
      <c r="AO403" s="314"/>
      <c r="AP403" s="224"/>
      <c r="AQ403" s="307"/>
      <c r="AR403" s="307"/>
      <c r="AS403" s="307"/>
      <c r="AT403" s="307"/>
      <c r="AU403" s="307"/>
      <c r="AV403" s="307"/>
      <c r="AW403" s="307"/>
      <c r="AX403" s="307"/>
      <c r="AY403" s="307"/>
      <c r="AZ403" s="307"/>
      <c r="BA403" s="307"/>
      <c r="BB403" s="307"/>
      <c r="BC403" s="307"/>
      <c r="BD403" s="307"/>
      <c r="BE403" s="307"/>
      <c r="BF403" s="225" t="s">
        <v>89</v>
      </c>
      <c r="BG403" s="249">
        <f>BH403+BI403+BJ403+BK403</f>
        <v>0</v>
      </c>
      <c r="BH403" s="226">
        <v>0</v>
      </c>
      <c r="BI403" s="226">
        <v>0</v>
      </c>
      <c r="BJ403" s="226">
        <v>0</v>
      </c>
      <c r="BK403" s="252">
        <v>0</v>
      </c>
    </row>
    <row r="404" spans="1:63" s="223" customFormat="1" ht="48" customHeight="1">
      <c r="A404" s="306" t="s">
        <v>90</v>
      </c>
      <c r="B404" s="306"/>
      <c r="C404" s="306"/>
      <c r="D404" s="306"/>
      <c r="E404" s="306"/>
      <c r="F404" s="306"/>
      <c r="G404" s="306"/>
      <c r="H404" s="306"/>
      <c r="I404" s="306"/>
      <c r="J404" s="306"/>
      <c r="K404" s="306"/>
      <c r="L404" s="306"/>
      <c r="M404" s="306"/>
      <c r="N404" s="306"/>
      <c r="O404" s="306"/>
      <c r="P404" s="306"/>
      <c r="Q404" s="306"/>
      <c r="R404" s="306"/>
      <c r="S404" s="306"/>
      <c r="T404" s="306"/>
      <c r="U404" s="306"/>
      <c r="V404" s="306"/>
      <c r="W404" s="306"/>
      <c r="X404" s="306"/>
      <c r="Y404" s="306"/>
      <c r="Z404" s="306"/>
      <c r="AA404" s="306"/>
      <c r="AB404" s="306"/>
      <c r="AC404" s="306"/>
      <c r="AD404" s="306"/>
      <c r="AE404" s="306"/>
      <c r="AF404" s="306"/>
      <c r="AG404" s="306"/>
      <c r="AH404" s="306"/>
      <c r="AI404" s="306"/>
      <c r="AJ404" s="306"/>
      <c r="AK404" s="306"/>
      <c r="AL404" s="306"/>
      <c r="AM404" s="306"/>
      <c r="AN404" s="306"/>
      <c r="AO404" s="306"/>
      <c r="AP404" s="224"/>
      <c r="AQ404" s="307"/>
      <c r="AR404" s="307"/>
      <c r="AS404" s="307"/>
      <c r="AT404" s="307"/>
      <c r="AU404" s="307"/>
      <c r="AV404" s="307"/>
      <c r="AW404" s="307"/>
      <c r="AX404" s="307"/>
      <c r="AY404" s="307"/>
      <c r="AZ404" s="307"/>
      <c r="BA404" s="307"/>
      <c r="BB404" s="307"/>
      <c r="BC404" s="225"/>
      <c r="BD404" s="225"/>
      <c r="BE404" s="225"/>
      <c r="BF404" s="225" t="s">
        <v>91</v>
      </c>
      <c r="BG404" s="249">
        <f>BH404+BI404+BJ404+BK404</f>
        <v>0</v>
      </c>
      <c r="BH404" s="226">
        <v>0</v>
      </c>
      <c r="BI404" s="226">
        <v>0</v>
      </c>
      <c r="BJ404" s="226">
        <v>0</v>
      </c>
      <c r="BK404" s="252">
        <v>0</v>
      </c>
    </row>
    <row r="405" spans="1:63" s="223" customFormat="1" ht="35.25" customHeight="1">
      <c r="A405" s="306" t="s">
        <v>92</v>
      </c>
      <c r="B405" s="306"/>
      <c r="C405" s="306"/>
      <c r="D405" s="306"/>
      <c r="E405" s="306"/>
      <c r="F405" s="306"/>
      <c r="G405" s="306"/>
      <c r="H405" s="306"/>
      <c r="I405" s="306"/>
      <c r="J405" s="306"/>
      <c r="K405" s="306"/>
      <c r="L405" s="306"/>
      <c r="M405" s="306"/>
      <c r="N405" s="306"/>
      <c r="O405" s="306"/>
      <c r="P405" s="306"/>
      <c r="Q405" s="306"/>
      <c r="R405" s="306"/>
      <c r="S405" s="306"/>
      <c r="T405" s="306"/>
      <c r="U405" s="306"/>
      <c r="V405" s="306"/>
      <c r="W405" s="306"/>
      <c r="X405" s="306"/>
      <c r="Y405" s="306"/>
      <c r="Z405" s="306"/>
      <c r="AA405" s="306"/>
      <c r="AB405" s="306"/>
      <c r="AC405" s="306"/>
      <c r="AD405" s="306"/>
      <c r="AE405" s="306"/>
      <c r="AF405" s="306"/>
      <c r="AG405" s="306"/>
      <c r="AH405" s="306"/>
      <c r="AI405" s="306"/>
      <c r="AJ405" s="306"/>
      <c r="AK405" s="306"/>
      <c r="AL405" s="306"/>
      <c r="AM405" s="306"/>
      <c r="AN405" s="306"/>
      <c r="AO405" s="306"/>
      <c r="AP405" s="224"/>
      <c r="AQ405" s="307"/>
      <c r="AR405" s="307"/>
      <c r="AS405" s="307"/>
      <c r="AT405" s="307"/>
      <c r="AU405" s="307"/>
      <c r="AV405" s="307"/>
      <c r="AW405" s="307"/>
      <c r="AX405" s="307"/>
      <c r="AY405" s="307"/>
      <c r="AZ405" s="307"/>
      <c r="BA405" s="307"/>
      <c r="BB405" s="307"/>
      <c r="BC405" s="225"/>
      <c r="BD405" s="225"/>
      <c r="BE405" s="225"/>
      <c r="BF405" s="225" t="s">
        <v>93</v>
      </c>
      <c r="BG405" s="249">
        <f>BH405+BI405+BJ405+BK405</f>
        <v>0</v>
      </c>
      <c r="BH405" s="226">
        <v>0</v>
      </c>
      <c r="BI405" s="226">
        <v>0</v>
      </c>
      <c r="BJ405" s="226">
        <v>0</v>
      </c>
      <c r="BK405" s="252">
        <v>0</v>
      </c>
    </row>
    <row r="406" spans="1:63" s="223" customFormat="1" ht="25.5" customHeight="1">
      <c r="A406" s="312" t="s">
        <v>94</v>
      </c>
      <c r="B406" s="312"/>
      <c r="C406" s="312"/>
      <c r="D406" s="312"/>
      <c r="E406" s="312"/>
      <c r="F406" s="312"/>
      <c r="G406" s="312"/>
      <c r="H406" s="312"/>
      <c r="I406" s="312"/>
      <c r="J406" s="312"/>
      <c r="K406" s="312"/>
      <c r="L406" s="312"/>
      <c r="M406" s="312"/>
      <c r="N406" s="312"/>
      <c r="O406" s="312"/>
      <c r="P406" s="312"/>
      <c r="Q406" s="312"/>
      <c r="R406" s="312"/>
      <c r="S406" s="312"/>
      <c r="T406" s="312"/>
      <c r="U406" s="312"/>
      <c r="V406" s="312"/>
      <c r="W406" s="312"/>
      <c r="X406" s="312"/>
      <c r="Y406" s="312"/>
      <c r="Z406" s="312"/>
      <c r="AA406" s="312"/>
      <c r="AB406" s="312"/>
      <c r="AC406" s="312"/>
      <c r="AD406" s="312"/>
      <c r="AE406" s="312"/>
      <c r="AF406" s="312"/>
      <c r="AG406" s="312"/>
      <c r="AH406" s="312"/>
      <c r="AI406" s="312"/>
      <c r="AJ406" s="312"/>
      <c r="AK406" s="312"/>
      <c r="AL406" s="312"/>
      <c r="AM406" s="312"/>
      <c r="AN406" s="312"/>
      <c r="AO406" s="312"/>
      <c r="AP406" s="233">
        <v>290</v>
      </c>
      <c r="AQ406" s="307"/>
      <c r="AR406" s="307"/>
      <c r="AS406" s="307"/>
      <c r="AT406" s="307"/>
      <c r="AU406" s="307"/>
      <c r="AV406" s="307"/>
      <c r="AW406" s="307"/>
      <c r="AX406" s="307"/>
      <c r="AY406" s="307"/>
      <c r="AZ406" s="307"/>
      <c r="BA406" s="307"/>
      <c r="BB406" s="307"/>
      <c r="BC406" s="307"/>
      <c r="BD406" s="307"/>
      <c r="BE406" s="307"/>
      <c r="BF406" s="225"/>
      <c r="BG406" s="249">
        <f>BG408+BG409+BG410+BG411+BG412+BG413+BG414+BG415</f>
        <v>0</v>
      </c>
      <c r="BH406" s="249">
        <f>BH408+BH409+BH410+BH411+BH412+BH413+BH414+BH415</f>
        <v>0</v>
      </c>
      <c r="BI406" s="249">
        <f>BI408+BI409+BI410+BI411+BI412+BI413+BI414+BI415</f>
        <v>0</v>
      </c>
      <c r="BJ406" s="249">
        <f>BJ408+BJ409+BJ410+BJ411+BJ412+BJ413+BJ414+BJ415</f>
        <v>0</v>
      </c>
      <c r="BK406" s="249">
        <f>BK408+BK409+BK410+BK411+BK412+BK413+BK414+BK415</f>
        <v>0</v>
      </c>
    </row>
    <row r="407" spans="1:63" s="223" customFormat="1" ht="18.75" customHeight="1">
      <c r="A407" s="306" t="s">
        <v>9</v>
      </c>
      <c r="B407" s="306"/>
      <c r="C407" s="306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306"/>
      <c r="O407" s="306"/>
      <c r="P407" s="306"/>
      <c r="Q407" s="306"/>
      <c r="R407" s="306"/>
      <c r="S407" s="306"/>
      <c r="T407" s="306"/>
      <c r="U407" s="306"/>
      <c r="V407" s="306"/>
      <c r="W407" s="306"/>
      <c r="X407" s="306"/>
      <c r="Y407" s="306"/>
      <c r="Z407" s="306"/>
      <c r="AA407" s="306"/>
      <c r="AB407" s="306"/>
      <c r="AC407" s="306"/>
      <c r="AD407" s="306"/>
      <c r="AE407" s="306"/>
      <c r="AF407" s="306"/>
      <c r="AG407" s="306"/>
      <c r="AH407" s="306"/>
      <c r="AI407" s="306"/>
      <c r="AJ407" s="306"/>
      <c r="AK407" s="306"/>
      <c r="AL407" s="306"/>
      <c r="AM407" s="306"/>
      <c r="AN407" s="306"/>
      <c r="AO407" s="306"/>
      <c r="AP407" s="224"/>
      <c r="AQ407" s="307"/>
      <c r="AR407" s="307"/>
      <c r="AS407" s="307"/>
      <c r="AT407" s="307"/>
      <c r="AU407" s="307"/>
      <c r="AV407" s="307"/>
      <c r="AW407" s="307"/>
      <c r="AX407" s="307"/>
      <c r="AY407" s="307"/>
      <c r="AZ407" s="307"/>
      <c r="BA407" s="307"/>
      <c r="BB407" s="307"/>
      <c r="BC407" s="307"/>
      <c r="BD407" s="307"/>
      <c r="BE407" s="307"/>
      <c r="BF407" s="225"/>
      <c r="BG407" s="249"/>
      <c r="BH407" s="226"/>
      <c r="BI407" s="226"/>
      <c r="BJ407" s="226"/>
      <c r="BK407" s="246"/>
    </row>
    <row r="408" spans="1:63" s="223" customFormat="1" ht="36.75" customHeight="1">
      <c r="A408" s="306" t="s">
        <v>95</v>
      </c>
      <c r="B408" s="306"/>
      <c r="C408" s="306"/>
      <c r="D408" s="306"/>
      <c r="E408" s="306"/>
      <c r="F408" s="306"/>
      <c r="G408" s="306"/>
      <c r="H408" s="306"/>
      <c r="I408" s="306"/>
      <c r="J408" s="306"/>
      <c r="K408" s="306"/>
      <c r="L408" s="306"/>
      <c r="M408" s="306"/>
      <c r="N408" s="306"/>
      <c r="O408" s="306"/>
      <c r="P408" s="306"/>
      <c r="Q408" s="306"/>
      <c r="R408" s="306"/>
      <c r="S408" s="306"/>
      <c r="T408" s="306"/>
      <c r="U408" s="306"/>
      <c r="V408" s="306"/>
      <c r="W408" s="306"/>
      <c r="X408" s="306"/>
      <c r="Y408" s="306"/>
      <c r="Z408" s="306"/>
      <c r="AA408" s="306"/>
      <c r="AB408" s="306"/>
      <c r="AC408" s="306"/>
      <c r="AD408" s="306"/>
      <c r="AE408" s="306"/>
      <c r="AF408" s="306"/>
      <c r="AG408" s="306"/>
      <c r="AH408" s="306"/>
      <c r="AI408" s="306"/>
      <c r="AJ408" s="306"/>
      <c r="AK408" s="306"/>
      <c r="AL408" s="306"/>
      <c r="AM408" s="306"/>
      <c r="AN408" s="306"/>
      <c r="AO408" s="306"/>
      <c r="AP408" s="233"/>
      <c r="AQ408" s="313" t="s">
        <v>96</v>
      </c>
      <c r="AR408" s="313"/>
      <c r="AS408" s="313"/>
      <c r="AT408" s="313"/>
      <c r="AU408" s="313"/>
      <c r="AV408" s="313"/>
      <c r="AW408" s="313"/>
      <c r="AX408" s="313"/>
      <c r="AY408" s="313"/>
      <c r="AZ408" s="313"/>
      <c r="BA408" s="313"/>
      <c r="BB408" s="313"/>
      <c r="BC408" s="313"/>
      <c r="BD408" s="313"/>
      <c r="BE408" s="313"/>
      <c r="BF408" s="225" t="s">
        <v>97</v>
      </c>
      <c r="BG408" s="249">
        <f aca="true" t="shared" si="28" ref="BG408:BG415">BH408+BI408+BJ408+BK408</f>
        <v>0</v>
      </c>
      <c r="BH408" s="226">
        <v>0</v>
      </c>
      <c r="BI408" s="226">
        <v>0</v>
      </c>
      <c r="BJ408" s="253">
        <v>0</v>
      </c>
      <c r="BK408" s="253">
        <v>0</v>
      </c>
    </row>
    <row r="409" spans="1:63" s="223" customFormat="1" ht="23.25" customHeight="1">
      <c r="A409" s="306" t="s">
        <v>98</v>
      </c>
      <c r="B409" s="306"/>
      <c r="C409" s="306"/>
      <c r="D409" s="306"/>
      <c r="E409" s="306"/>
      <c r="F409" s="306"/>
      <c r="G409" s="306"/>
      <c r="H409" s="306"/>
      <c r="I409" s="306"/>
      <c r="J409" s="306"/>
      <c r="K409" s="306"/>
      <c r="L409" s="306"/>
      <c r="M409" s="306"/>
      <c r="N409" s="306"/>
      <c r="O409" s="306"/>
      <c r="P409" s="306"/>
      <c r="Q409" s="306"/>
      <c r="R409" s="306"/>
      <c r="S409" s="306"/>
      <c r="T409" s="306"/>
      <c r="U409" s="306"/>
      <c r="V409" s="306"/>
      <c r="W409" s="306"/>
      <c r="X409" s="306"/>
      <c r="Y409" s="306"/>
      <c r="Z409" s="306"/>
      <c r="AA409" s="306"/>
      <c r="AB409" s="306"/>
      <c r="AC409" s="306"/>
      <c r="AD409" s="306"/>
      <c r="AE409" s="306"/>
      <c r="AF409" s="306"/>
      <c r="AG409" s="306"/>
      <c r="AH409" s="306"/>
      <c r="AI409" s="306"/>
      <c r="AJ409" s="306"/>
      <c r="AK409" s="306"/>
      <c r="AL409" s="306"/>
      <c r="AM409" s="306"/>
      <c r="AN409" s="306"/>
      <c r="AO409" s="306"/>
      <c r="AP409" s="233"/>
      <c r="AQ409" s="313" t="s">
        <v>96</v>
      </c>
      <c r="AR409" s="313"/>
      <c r="AS409" s="313"/>
      <c r="AT409" s="313"/>
      <c r="AU409" s="313"/>
      <c r="AV409" s="313"/>
      <c r="AW409" s="313"/>
      <c r="AX409" s="313"/>
      <c r="AY409" s="313"/>
      <c r="AZ409" s="313"/>
      <c r="BA409" s="313"/>
      <c r="BB409" s="313"/>
      <c r="BC409" s="313"/>
      <c r="BD409" s="313"/>
      <c r="BE409" s="313"/>
      <c r="BF409" s="225" t="s">
        <v>97</v>
      </c>
      <c r="BG409" s="249">
        <f t="shared" si="28"/>
        <v>0</v>
      </c>
      <c r="BH409" s="226">
        <v>0</v>
      </c>
      <c r="BI409" s="226">
        <v>0</v>
      </c>
      <c r="BJ409" s="253">
        <v>0</v>
      </c>
      <c r="BK409" s="253">
        <v>0</v>
      </c>
    </row>
    <row r="410" spans="1:63" s="223" customFormat="1" ht="51.75" customHeight="1">
      <c r="A410" s="306" t="s">
        <v>99</v>
      </c>
      <c r="B410" s="306"/>
      <c r="C410" s="306"/>
      <c r="D410" s="306"/>
      <c r="E410" s="306"/>
      <c r="F410" s="306"/>
      <c r="G410" s="306"/>
      <c r="H410" s="306"/>
      <c r="I410" s="306"/>
      <c r="J410" s="306"/>
      <c r="K410" s="306"/>
      <c r="L410" s="306"/>
      <c r="M410" s="306"/>
      <c r="N410" s="306"/>
      <c r="O410" s="306"/>
      <c r="P410" s="306"/>
      <c r="Q410" s="306"/>
      <c r="R410" s="306"/>
      <c r="S410" s="306"/>
      <c r="T410" s="306"/>
      <c r="U410" s="306"/>
      <c r="V410" s="306"/>
      <c r="W410" s="306"/>
      <c r="X410" s="306"/>
      <c r="Y410" s="306"/>
      <c r="Z410" s="306"/>
      <c r="AA410" s="306"/>
      <c r="AB410" s="306"/>
      <c r="AC410" s="306"/>
      <c r="AD410" s="306"/>
      <c r="AE410" s="306"/>
      <c r="AF410" s="306"/>
      <c r="AG410" s="306"/>
      <c r="AH410" s="306"/>
      <c r="AI410" s="306"/>
      <c r="AJ410" s="306"/>
      <c r="AK410" s="306"/>
      <c r="AL410" s="306"/>
      <c r="AM410" s="306"/>
      <c r="AN410" s="306"/>
      <c r="AO410" s="306"/>
      <c r="AP410" s="233"/>
      <c r="AQ410" s="313" t="s">
        <v>100</v>
      </c>
      <c r="AR410" s="313"/>
      <c r="AS410" s="313"/>
      <c r="AT410" s="313"/>
      <c r="AU410" s="313"/>
      <c r="AV410" s="313"/>
      <c r="AW410" s="313"/>
      <c r="AX410" s="313"/>
      <c r="AY410" s="313"/>
      <c r="AZ410" s="313"/>
      <c r="BA410" s="313"/>
      <c r="BB410" s="313"/>
      <c r="BC410" s="313"/>
      <c r="BD410" s="313"/>
      <c r="BE410" s="313"/>
      <c r="BF410" s="225" t="s">
        <v>97</v>
      </c>
      <c r="BG410" s="249">
        <f t="shared" si="28"/>
        <v>0</v>
      </c>
      <c r="BH410" s="226">
        <v>0</v>
      </c>
      <c r="BI410" s="226">
        <v>0</v>
      </c>
      <c r="BJ410" s="253">
        <v>0</v>
      </c>
      <c r="BK410" s="253">
        <v>0</v>
      </c>
    </row>
    <row r="411" spans="1:63" s="223" customFormat="1" ht="48.75" customHeight="1">
      <c r="A411" s="306" t="s">
        <v>101</v>
      </c>
      <c r="B411" s="306"/>
      <c r="C411" s="306"/>
      <c r="D411" s="306"/>
      <c r="E411" s="306"/>
      <c r="F411" s="306"/>
      <c r="G411" s="306"/>
      <c r="H411" s="306"/>
      <c r="I411" s="306"/>
      <c r="J411" s="306"/>
      <c r="K411" s="306"/>
      <c r="L411" s="306"/>
      <c r="M411" s="306"/>
      <c r="N411" s="306"/>
      <c r="O411" s="306"/>
      <c r="P411" s="306"/>
      <c r="Q411" s="306"/>
      <c r="R411" s="306"/>
      <c r="S411" s="306"/>
      <c r="T411" s="306"/>
      <c r="U411" s="306"/>
      <c r="V411" s="306"/>
      <c r="W411" s="306"/>
      <c r="X411" s="306"/>
      <c r="Y411" s="306"/>
      <c r="Z411" s="306"/>
      <c r="AA411" s="306"/>
      <c r="AB411" s="306"/>
      <c r="AC411" s="306"/>
      <c r="AD411" s="306"/>
      <c r="AE411" s="306"/>
      <c r="AF411" s="306"/>
      <c r="AG411" s="306"/>
      <c r="AH411" s="306"/>
      <c r="AI411" s="306"/>
      <c r="AJ411" s="306"/>
      <c r="AK411" s="306"/>
      <c r="AL411" s="306"/>
      <c r="AM411" s="306"/>
      <c r="AN411" s="306"/>
      <c r="AO411" s="306"/>
      <c r="AP411" s="233"/>
      <c r="AQ411" s="313" t="s">
        <v>100</v>
      </c>
      <c r="AR411" s="313"/>
      <c r="AS411" s="313"/>
      <c r="AT411" s="313"/>
      <c r="AU411" s="313"/>
      <c r="AV411" s="313"/>
      <c r="AW411" s="313"/>
      <c r="AX411" s="313"/>
      <c r="AY411" s="234"/>
      <c r="AZ411" s="234"/>
      <c r="BA411" s="234"/>
      <c r="BB411" s="234"/>
      <c r="BC411" s="234"/>
      <c r="BD411" s="234"/>
      <c r="BE411" s="234"/>
      <c r="BF411" s="225" t="s">
        <v>97</v>
      </c>
      <c r="BG411" s="249">
        <f t="shared" si="28"/>
        <v>0</v>
      </c>
      <c r="BH411" s="226">
        <v>0</v>
      </c>
      <c r="BI411" s="226">
        <v>0</v>
      </c>
      <c r="BJ411" s="253">
        <v>0</v>
      </c>
      <c r="BK411" s="253">
        <v>0</v>
      </c>
    </row>
    <row r="412" spans="1:63" s="223" customFormat="1" ht="69" customHeight="1">
      <c r="A412" s="306" t="s">
        <v>102</v>
      </c>
      <c r="B412" s="306"/>
      <c r="C412" s="306"/>
      <c r="D412" s="306"/>
      <c r="E412" s="306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  <c r="AN412" s="306"/>
      <c r="AO412" s="306"/>
      <c r="AP412" s="233"/>
      <c r="AQ412" s="313" t="s">
        <v>103</v>
      </c>
      <c r="AR412" s="313"/>
      <c r="AS412" s="313"/>
      <c r="AT412" s="313"/>
      <c r="AU412" s="313"/>
      <c r="AV412" s="313"/>
      <c r="AW412" s="313"/>
      <c r="AX412" s="313"/>
      <c r="AY412" s="313"/>
      <c r="AZ412" s="313"/>
      <c r="BA412" s="313"/>
      <c r="BB412" s="313"/>
      <c r="BC412" s="313"/>
      <c r="BD412" s="313"/>
      <c r="BE412" s="313"/>
      <c r="BF412" s="225" t="s">
        <v>97</v>
      </c>
      <c r="BG412" s="249">
        <f t="shared" si="28"/>
        <v>0</v>
      </c>
      <c r="BH412" s="226">
        <v>0</v>
      </c>
      <c r="BI412" s="226">
        <v>0</v>
      </c>
      <c r="BJ412" s="253">
        <v>0</v>
      </c>
      <c r="BK412" s="253">
        <v>0</v>
      </c>
    </row>
    <row r="413" spans="1:63" s="223" customFormat="1" ht="54.75" customHeight="1">
      <c r="A413" s="306" t="s">
        <v>104</v>
      </c>
      <c r="B413" s="306"/>
      <c r="C413" s="306"/>
      <c r="D413" s="306"/>
      <c r="E413" s="306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  <c r="AA413" s="306"/>
      <c r="AB413" s="306"/>
      <c r="AC413" s="306"/>
      <c r="AD413" s="306"/>
      <c r="AE413" s="306"/>
      <c r="AF413" s="306"/>
      <c r="AG413" s="306"/>
      <c r="AH413" s="306"/>
      <c r="AI413" s="306"/>
      <c r="AJ413" s="306"/>
      <c r="AK413" s="306"/>
      <c r="AL413" s="306"/>
      <c r="AM413" s="306"/>
      <c r="AN413" s="306"/>
      <c r="AO413" s="306"/>
      <c r="AP413" s="224"/>
      <c r="AQ413" s="307"/>
      <c r="AR413" s="307"/>
      <c r="AS413" s="307"/>
      <c r="AT413" s="307"/>
      <c r="AU413" s="307"/>
      <c r="AV413" s="307"/>
      <c r="AW413" s="307"/>
      <c r="AX413" s="307"/>
      <c r="AY413" s="307"/>
      <c r="AZ413" s="307"/>
      <c r="BA413" s="307"/>
      <c r="BB413" s="307"/>
      <c r="BC413" s="307"/>
      <c r="BD413" s="307"/>
      <c r="BE413" s="307"/>
      <c r="BF413" s="225" t="s">
        <v>105</v>
      </c>
      <c r="BG413" s="249">
        <f t="shared" si="28"/>
        <v>0</v>
      </c>
      <c r="BH413" s="226">
        <v>0</v>
      </c>
      <c r="BI413" s="226">
        <v>0</v>
      </c>
      <c r="BJ413" s="253">
        <v>0</v>
      </c>
      <c r="BK413" s="253">
        <v>0</v>
      </c>
    </row>
    <row r="414" spans="1:63" s="223" customFormat="1" ht="65.25" customHeight="1">
      <c r="A414" s="306" t="s">
        <v>106</v>
      </c>
      <c r="B414" s="306"/>
      <c r="C414" s="306"/>
      <c r="D414" s="306"/>
      <c r="E414" s="306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  <c r="AN414" s="306"/>
      <c r="AO414" s="306"/>
      <c r="AP414" s="224"/>
      <c r="AQ414" s="307"/>
      <c r="AR414" s="307"/>
      <c r="AS414" s="307"/>
      <c r="AT414" s="307"/>
      <c r="AU414" s="307"/>
      <c r="AV414" s="307"/>
      <c r="AW414" s="307"/>
      <c r="AX414" s="307"/>
      <c r="AY414" s="307"/>
      <c r="AZ414" s="307"/>
      <c r="BA414" s="307"/>
      <c r="BB414" s="307"/>
      <c r="BC414" s="307"/>
      <c r="BD414" s="307"/>
      <c r="BE414" s="307"/>
      <c r="BF414" s="225" t="s">
        <v>107</v>
      </c>
      <c r="BG414" s="249">
        <f t="shared" si="28"/>
        <v>0</v>
      </c>
      <c r="BH414" s="226">
        <v>0</v>
      </c>
      <c r="BI414" s="226">
        <v>0</v>
      </c>
      <c r="BJ414" s="253">
        <v>0</v>
      </c>
      <c r="BK414" s="253">
        <v>0</v>
      </c>
    </row>
    <row r="415" spans="1:63" s="223" customFormat="1" ht="33.75" customHeight="1">
      <c r="A415" s="306" t="s">
        <v>108</v>
      </c>
      <c r="B415" s="306"/>
      <c r="C415" s="306"/>
      <c r="D415" s="306"/>
      <c r="E415" s="306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6"/>
      <c r="AP415" s="224"/>
      <c r="AQ415" s="307"/>
      <c r="AR415" s="307"/>
      <c r="AS415" s="307"/>
      <c r="AT415" s="307"/>
      <c r="AU415" s="307"/>
      <c r="AV415" s="307"/>
      <c r="AW415" s="307"/>
      <c r="AX415" s="307"/>
      <c r="AY415" s="307"/>
      <c r="AZ415" s="307"/>
      <c r="BA415" s="307"/>
      <c r="BB415" s="307"/>
      <c r="BC415" s="307"/>
      <c r="BD415" s="307"/>
      <c r="BE415" s="307"/>
      <c r="BF415" s="225" t="s">
        <v>109</v>
      </c>
      <c r="BG415" s="249">
        <f t="shared" si="28"/>
        <v>0</v>
      </c>
      <c r="BH415" s="226">
        <v>0</v>
      </c>
      <c r="BI415" s="226">
        <v>0</v>
      </c>
      <c r="BJ415" s="253">
        <v>0</v>
      </c>
      <c r="BK415" s="253">
        <v>0</v>
      </c>
    </row>
    <row r="416" spans="1:63" s="223" customFormat="1" ht="42.75" customHeight="1">
      <c r="A416" s="312" t="s">
        <v>110</v>
      </c>
      <c r="B416" s="312"/>
      <c r="C416" s="312"/>
      <c r="D416" s="312"/>
      <c r="E416" s="312"/>
      <c r="F416" s="312"/>
      <c r="G416" s="312"/>
      <c r="H416" s="312"/>
      <c r="I416" s="312"/>
      <c r="J416" s="312"/>
      <c r="K416" s="312"/>
      <c r="L416" s="312"/>
      <c r="M416" s="312"/>
      <c r="N416" s="312"/>
      <c r="O416" s="312"/>
      <c r="P416" s="312"/>
      <c r="Q416" s="312"/>
      <c r="R416" s="312"/>
      <c r="S416" s="312"/>
      <c r="T416" s="312"/>
      <c r="U416" s="312"/>
      <c r="V416" s="312"/>
      <c r="W416" s="312"/>
      <c r="X416" s="312"/>
      <c r="Y416" s="312"/>
      <c r="Z416" s="312"/>
      <c r="AA416" s="312"/>
      <c r="AB416" s="312"/>
      <c r="AC416" s="312"/>
      <c r="AD416" s="312"/>
      <c r="AE416" s="312"/>
      <c r="AF416" s="312"/>
      <c r="AG416" s="312"/>
      <c r="AH416" s="312"/>
      <c r="AI416" s="312"/>
      <c r="AJ416" s="312"/>
      <c r="AK416" s="312"/>
      <c r="AL416" s="312"/>
      <c r="AM416" s="312"/>
      <c r="AN416" s="312"/>
      <c r="AO416" s="312"/>
      <c r="AP416" s="233">
        <v>300</v>
      </c>
      <c r="AQ416" s="313" t="s">
        <v>21</v>
      </c>
      <c r="AR416" s="313"/>
      <c r="AS416" s="313"/>
      <c r="AT416" s="313"/>
      <c r="AU416" s="313"/>
      <c r="AV416" s="313"/>
      <c r="AW416" s="313"/>
      <c r="AX416" s="313"/>
      <c r="AY416" s="313"/>
      <c r="AZ416" s="313"/>
      <c r="BA416" s="313"/>
      <c r="BB416" s="313"/>
      <c r="BC416" s="234"/>
      <c r="BD416" s="234"/>
      <c r="BE416" s="234"/>
      <c r="BF416" s="234" t="s">
        <v>21</v>
      </c>
      <c r="BG416" s="249">
        <f>BG419</f>
        <v>340448.82</v>
      </c>
      <c r="BH416" s="249">
        <f>BH418+BH419</f>
        <v>0</v>
      </c>
      <c r="BI416" s="249">
        <f>BI418+BI419</f>
        <v>0</v>
      </c>
      <c r="BJ416" s="249">
        <f>BJ418+BJ419</f>
        <v>0</v>
      </c>
      <c r="BK416" s="249">
        <f>BK418+BK419</f>
        <v>696128.8200000001</v>
      </c>
    </row>
    <row r="417" spans="1:63" s="223" customFormat="1" ht="18.75" customHeight="1">
      <c r="A417" s="306" t="s">
        <v>111</v>
      </c>
      <c r="B417" s="306"/>
      <c r="C417" s="306"/>
      <c r="D417" s="306"/>
      <c r="E417" s="306"/>
      <c r="F417" s="306"/>
      <c r="G417" s="306"/>
      <c r="H417" s="306"/>
      <c r="I417" s="306"/>
      <c r="J417" s="306"/>
      <c r="K417" s="306"/>
      <c r="L417" s="306"/>
      <c r="M417" s="306"/>
      <c r="N417" s="306"/>
      <c r="O417" s="306"/>
      <c r="P417" s="306"/>
      <c r="Q417" s="306"/>
      <c r="R417" s="306"/>
      <c r="S417" s="306"/>
      <c r="T417" s="306"/>
      <c r="U417" s="306"/>
      <c r="V417" s="306"/>
      <c r="W417" s="306"/>
      <c r="X417" s="306"/>
      <c r="Y417" s="306"/>
      <c r="Z417" s="306"/>
      <c r="AA417" s="306"/>
      <c r="AB417" s="306"/>
      <c r="AC417" s="306"/>
      <c r="AD417" s="306"/>
      <c r="AE417" s="306"/>
      <c r="AF417" s="306"/>
      <c r="AG417" s="306"/>
      <c r="AH417" s="306"/>
      <c r="AI417" s="306"/>
      <c r="AJ417" s="306"/>
      <c r="AK417" s="306"/>
      <c r="AL417" s="306"/>
      <c r="AM417" s="306"/>
      <c r="AN417" s="306"/>
      <c r="AO417" s="306"/>
      <c r="AP417" s="224"/>
      <c r="AQ417" s="307"/>
      <c r="AR417" s="307"/>
      <c r="AS417" s="307"/>
      <c r="AT417" s="307"/>
      <c r="AU417" s="307"/>
      <c r="AV417" s="307"/>
      <c r="AW417" s="307"/>
      <c r="AX417" s="307"/>
      <c r="AY417" s="307"/>
      <c r="AZ417" s="307"/>
      <c r="BA417" s="307"/>
      <c r="BB417" s="307"/>
      <c r="BC417" s="225"/>
      <c r="BD417" s="225"/>
      <c r="BE417" s="225"/>
      <c r="BF417" s="225"/>
      <c r="BG417" s="249"/>
      <c r="BH417" s="226"/>
      <c r="BI417" s="226"/>
      <c r="BJ417" s="226"/>
      <c r="BK417" s="228"/>
    </row>
    <row r="418" spans="1:63" s="223" customFormat="1" ht="33" customHeight="1">
      <c r="A418" s="306" t="s">
        <v>112</v>
      </c>
      <c r="B418" s="306"/>
      <c r="C418" s="306"/>
      <c r="D418" s="306"/>
      <c r="E418" s="306"/>
      <c r="F418" s="306"/>
      <c r="G418" s="306"/>
      <c r="H418" s="306"/>
      <c r="I418" s="306"/>
      <c r="J418" s="306"/>
      <c r="K418" s="306"/>
      <c r="L418" s="306"/>
      <c r="M418" s="306"/>
      <c r="N418" s="306"/>
      <c r="O418" s="306"/>
      <c r="P418" s="306"/>
      <c r="Q418" s="306"/>
      <c r="R418" s="306"/>
      <c r="S418" s="306"/>
      <c r="T418" s="306"/>
      <c r="U418" s="306"/>
      <c r="V418" s="306"/>
      <c r="W418" s="306"/>
      <c r="X418" s="306"/>
      <c r="Y418" s="306"/>
      <c r="Z418" s="306"/>
      <c r="AA418" s="306"/>
      <c r="AB418" s="306"/>
      <c r="AC418" s="306"/>
      <c r="AD418" s="306"/>
      <c r="AE418" s="306"/>
      <c r="AF418" s="306"/>
      <c r="AG418" s="306"/>
      <c r="AH418" s="306"/>
      <c r="AI418" s="306"/>
      <c r="AJ418" s="306"/>
      <c r="AK418" s="306"/>
      <c r="AL418" s="306"/>
      <c r="AM418" s="306"/>
      <c r="AN418" s="306"/>
      <c r="AO418" s="306"/>
      <c r="AP418" s="224"/>
      <c r="AQ418" s="307" t="s">
        <v>59</v>
      </c>
      <c r="AR418" s="307"/>
      <c r="AS418" s="307"/>
      <c r="AT418" s="307"/>
      <c r="AU418" s="307"/>
      <c r="AV418" s="307"/>
      <c r="AW418" s="307"/>
      <c r="AX418" s="307"/>
      <c r="AY418" s="307"/>
      <c r="AZ418" s="307"/>
      <c r="BA418" s="307"/>
      <c r="BB418" s="307"/>
      <c r="BC418" s="225"/>
      <c r="BD418" s="225"/>
      <c r="BE418" s="225"/>
      <c r="BF418" s="225" t="s">
        <v>113</v>
      </c>
      <c r="BG418" s="249">
        <f>BH418+BI418+BJ418+BK418</f>
        <v>355680</v>
      </c>
      <c r="BH418" s="226">
        <v>0</v>
      </c>
      <c r="BI418" s="226">
        <v>0</v>
      </c>
      <c r="BJ418" s="226">
        <v>0</v>
      </c>
      <c r="BK418" s="226">
        <v>355680</v>
      </c>
    </row>
    <row r="419" spans="1:63" s="223" customFormat="1" ht="32.25" customHeight="1">
      <c r="A419" s="306" t="s">
        <v>114</v>
      </c>
      <c r="B419" s="306"/>
      <c r="C419" s="306"/>
      <c r="D419" s="306"/>
      <c r="E419" s="306"/>
      <c r="F419" s="306"/>
      <c r="G419" s="306"/>
      <c r="H419" s="306"/>
      <c r="I419" s="306"/>
      <c r="J419" s="306"/>
      <c r="K419" s="306"/>
      <c r="L419" s="306"/>
      <c r="M419" s="306"/>
      <c r="N419" s="306"/>
      <c r="O419" s="306"/>
      <c r="P419" s="306"/>
      <c r="Q419" s="306"/>
      <c r="R419" s="306"/>
      <c r="S419" s="306"/>
      <c r="T419" s="306"/>
      <c r="U419" s="306"/>
      <c r="V419" s="306"/>
      <c r="W419" s="306"/>
      <c r="X419" s="306"/>
      <c r="Y419" s="306"/>
      <c r="Z419" s="306"/>
      <c r="AA419" s="306"/>
      <c r="AB419" s="306"/>
      <c r="AC419" s="306"/>
      <c r="AD419" s="306"/>
      <c r="AE419" s="306"/>
      <c r="AF419" s="306"/>
      <c r="AG419" s="306"/>
      <c r="AH419" s="306"/>
      <c r="AI419" s="306"/>
      <c r="AJ419" s="306"/>
      <c r="AK419" s="306"/>
      <c r="AL419" s="306"/>
      <c r="AM419" s="306"/>
      <c r="AN419" s="306"/>
      <c r="AO419" s="306"/>
      <c r="AP419" s="224"/>
      <c r="AQ419" s="307" t="s">
        <v>59</v>
      </c>
      <c r="AR419" s="307"/>
      <c r="AS419" s="307"/>
      <c r="AT419" s="307"/>
      <c r="AU419" s="307"/>
      <c r="AV419" s="307"/>
      <c r="AW419" s="307"/>
      <c r="AX419" s="307"/>
      <c r="AY419" s="307"/>
      <c r="AZ419" s="307"/>
      <c r="BA419" s="307"/>
      <c r="BB419" s="307"/>
      <c r="BC419" s="225"/>
      <c r="BD419" s="225"/>
      <c r="BE419" s="225"/>
      <c r="BF419" s="225" t="s">
        <v>115</v>
      </c>
      <c r="BG419" s="249">
        <f>BH419+BI419+BJ419+BK419</f>
        <v>340448.82</v>
      </c>
      <c r="BH419" s="249">
        <f>BH420+BH421+BH422+BH423+BH424+BH425+BH426</f>
        <v>0</v>
      </c>
      <c r="BI419" s="249">
        <f>BI420+BI421+BI422+BI423+BI424+BI425+BI426</f>
        <v>0</v>
      </c>
      <c r="BJ419" s="249">
        <f>BJ420+BJ421+BJ422+BJ423+BJ424+BJ425+BJ426</f>
        <v>0</v>
      </c>
      <c r="BK419" s="249">
        <f>BK420+BK421+BK422+BK423+BK424+BK425+BK426</f>
        <v>340448.82</v>
      </c>
    </row>
    <row r="420" spans="1:63" s="223" customFormat="1" ht="49.5" customHeight="1">
      <c r="A420" s="306" t="s">
        <v>116</v>
      </c>
      <c r="B420" s="306"/>
      <c r="C420" s="306"/>
      <c r="D420" s="306"/>
      <c r="E420" s="306"/>
      <c r="F420" s="306"/>
      <c r="G420" s="306"/>
      <c r="H420" s="306"/>
      <c r="I420" s="306"/>
      <c r="J420" s="306"/>
      <c r="K420" s="306"/>
      <c r="L420" s="306"/>
      <c r="M420" s="306"/>
      <c r="N420" s="306"/>
      <c r="O420" s="306"/>
      <c r="P420" s="306"/>
      <c r="Q420" s="306"/>
      <c r="R420" s="306"/>
      <c r="S420" s="306"/>
      <c r="T420" s="306"/>
      <c r="U420" s="306"/>
      <c r="V420" s="306"/>
      <c r="W420" s="306"/>
      <c r="X420" s="306"/>
      <c r="Y420" s="306"/>
      <c r="Z420" s="306"/>
      <c r="AA420" s="306"/>
      <c r="AB420" s="306"/>
      <c r="AC420" s="306"/>
      <c r="AD420" s="306"/>
      <c r="AE420" s="306"/>
      <c r="AF420" s="306"/>
      <c r="AG420" s="306"/>
      <c r="AH420" s="306"/>
      <c r="AI420" s="306"/>
      <c r="AJ420" s="306"/>
      <c r="AK420" s="306"/>
      <c r="AL420" s="306"/>
      <c r="AM420" s="306"/>
      <c r="AN420" s="306"/>
      <c r="AO420" s="306"/>
      <c r="AP420" s="224"/>
      <c r="AQ420" s="307" t="s">
        <v>59</v>
      </c>
      <c r="AR420" s="307"/>
      <c r="AS420" s="307"/>
      <c r="AT420" s="307"/>
      <c r="AU420" s="307"/>
      <c r="AV420" s="307"/>
      <c r="AW420" s="307"/>
      <c r="AX420" s="307"/>
      <c r="AY420" s="307"/>
      <c r="AZ420" s="307"/>
      <c r="BA420" s="307"/>
      <c r="BB420" s="307"/>
      <c r="BC420" s="225"/>
      <c r="BD420" s="225"/>
      <c r="BE420" s="225"/>
      <c r="BF420" s="225" t="s">
        <v>117</v>
      </c>
      <c r="BG420" s="249">
        <f aca="true" t="shared" si="29" ref="BG420:BG426">BH420+BI420+BJ420+BK420</f>
        <v>0</v>
      </c>
      <c r="BH420" s="226">
        <v>0</v>
      </c>
      <c r="BI420" s="226">
        <v>0</v>
      </c>
      <c r="BJ420" s="226">
        <v>0</v>
      </c>
      <c r="BK420" s="226">
        <v>0</v>
      </c>
    </row>
    <row r="421" spans="1:63" s="223" customFormat="1" ht="55.5" customHeight="1">
      <c r="A421" s="306" t="s">
        <v>118</v>
      </c>
      <c r="B421" s="306"/>
      <c r="C421" s="306"/>
      <c r="D421" s="306"/>
      <c r="E421" s="306"/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  <c r="X421" s="306"/>
      <c r="Y421" s="306"/>
      <c r="Z421" s="306"/>
      <c r="AA421" s="306"/>
      <c r="AB421" s="306"/>
      <c r="AC421" s="306"/>
      <c r="AD421" s="306"/>
      <c r="AE421" s="306"/>
      <c r="AF421" s="306"/>
      <c r="AG421" s="306"/>
      <c r="AH421" s="306"/>
      <c r="AI421" s="306"/>
      <c r="AJ421" s="306"/>
      <c r="AK421" s="306"/>
      <c r="AL421" s="306"/>
      <c r="AM421" s="306"/>
      <c r="AN421" s="306"/>
      <c r="AO421" s="306"/>
      <c r="AP421" s="224"/>
      <c r="AQ421" s="307" t="s">
        <v>59</v>
      </c>
      <c r="AR421" s="307"/>
      <c r="AS421" s="307"/>
      <c r="AT421" s="307"/>
      <c r="AU421" s="307"/>
      <c r="AV421" s="307"/>
      <c r="AW421" s="307"/>
      <c r="AX421" s="307"/>
      <c r="AY421" s="307"/>
      <c r="AZ421" s="307"/>
      <c r="BA421" s="307"/>
      <c r="BB421" s="307"/>
      <c r="BC421" s="225"/>
      <c r="BD421" s="225"/>
      <c r="BE421" s="225"/>
      <c r="BF421" s="225" t="s">
        <v>119</v>
      </c>
      <c r="BG421" s="249">
        <f t="shared" si="29"/>
        <v>0</v>
      </c>
      <c r="BH421" s="226">
        <v>0</v>
      </c>
      <c r="BI421" s="226">
        <v>0</v>
      </c>
      <c r="BJ421" s="226">
        <v>0</v>
      </c>
      <c r="BK421" s="226">
        <v>0</v>
      </c>
    </row>
    <row r="422" spans="1:63" s="223" customFormat="1" ht="34.5" customHeight="1">
      <c r="A422" s="306" t="s">
        <v>120</v>
      </c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  <c r="X422" s="306"/>
      <c r="Y422" s="306"/>
      <c r="Z422" s="306"/>
      <c r="AA422" s="306"/>
      <c r="AB422" s="306"/>
      <c r="AC422" s="306"/>
      <c r="AD422" s="306"/>
      <c r="AE422" s="306"/>
      <c r="AF422" s="306"/>
      <c r="AG422" s="306"/>
      <c r="AH422" s="306"/>
      <c r="AI422" s="306"/>
      <c r="AJ422" s="306"/>
      <c r="AK422" s="306"/>
      <c r="AL422" s="306"/>
      <c r="AM422" s="306"/>
      <c r="AN422" s="306"/>
      <c r="AO422" s="306"/>
      <c r="AP422" s="224"/>
      <c r="AQ422" s="307" t="s">
        <v>59</v>
      </c>
      <c r="AR422" s="307"/>
      <c r="AS422" s="307"/>
      <c r="AT422" s="307"/>
      <c r="AU422" s="307"/>
      <c r="AV422" s="307"/>
      <c r="AW422" s="307"/>
      <c r="AX422" s="307"/>
      <c r="AY422" s="307"/>
      <c r="AZ422" s="307"/>
      <c r="BA422" s="307"/>
      <c r="BB422" s="307"/>
      <c r="BC422" s="225"/>
      <c r="BD422" s="225"/>
      <c r="BE422" s="225"/>
      <c r="BF422" s="225" t="s">
        <v>121</v>
      </c>
      <c r="BG422" s="249">
        <f t="shared" si="29"/>
        <v>6840</v>
      </c>
      <c r="BH422" s="226">
        <v>0</v>
      </c>
      <c r="BI422" s="226">
        <v>0</v>
      </c>
      <c r="BJ422" s="226">
        <v>0</v>
      </c>
      <c r="BK422" s="226">
        <v>6840</v>
      </c>
    </row>
    <row r="423" spans="1:63" s="223" customFormat="1" ht="35.25" customHeight="1">
      <c r="A423" s="306" t="s">
        <v>122</v>
      </c>
      <c r="B423" s="306"/>
      <c r="C423" s="306"/>
      <c r="D423" s="306"/>
      <c r="E423" s="306"/>
      <c r="F423" s="306"/>
      <c r="G423" s="306"/>
      <c r="H423" s="306"/>
      <c r="I423" s="306"/>
      <c r="J423" s="306"/>
      <c r="K423" s="306"/>
      <c r="L423" s="306"/>
      <c r="M423" s="306"/>
      <c r="N423" s="306"/>
      <c r="O423" s="306"/>
      <c r="P423" s="306"/>
      <c r="Q423" s="306"/>
      <c r="R423" s="306"/>
      <c r="S423" s="306"/>
      <c r="T423" s="306"/>
      <c r="U423" s="306"/>
      <c r="V423" s="306"/>
      <c r="W423" s="306"/>
      <c r="X423" s="306"/>
      <c r="Y423" s="306"/>
      <c r="Z423" s="306"/>
      <c r="AA423" s="306"/>
      <c r="AB423" s="306"/>
      <c r="AC423" s="306"/>
      <c r="AD423" s="306"/>
      <c r="AE423" s="306"/>
      <c r="AF423" s="306"/>
      <c r="AG423" s="306"/>
      <c r="AH423" s="306"/>
      <c r="AI423" s="306"/>
      <c r="AJ423" s="306"/>
      <c r="AK423" s="306"/>
      <c r="AL423" s="306"/>
      <c r="AM423" s="306"/>
      <c r="AN423" s="306"/>
      <c r="AO423" s="306"/>
      <c r="AP423" s="224"/>
      <c r="AQ423" s="307"/>
      <c r="AR423" s="307"/>
      <c r="AS423" s="307"/>
      <c r="AT423" s="307"/>
      <c r="AU423" s="307"/>
      <c r="AV423" s="307"/>
      <c r="AW423" s="307"/>
      <c r="AX423" s="307"/>
      <c r="AY423" s="307"/>
      <c r="AZ423" s="307"/>
      <c r="BA423" s="307"/>
      <c r="BB423" s="307"/>
      <c r="BC423" s="225"/>
      <c r="BD423" s="225"/>
      <c r="BE423" s="225"/>
      <c r="BF423" s="225" t="s">
        <v>123</v>
      </c>
      <c r="BG423" s="249">
        <f t="shared" si="29"/>
        <v>0</v>
      </c>
      <c r="BH423" s="226">
        <v>0</v>
      </c>
      <c r="BI423" s="226">
        <v>0</v>
      </c>
      <c r="BJ423" s="226">
        <v>0</v>
      </c>
      <c r="BK423" s="226">
        <v>0</v>
      </c>
    </row>
    <row r="424" spans="1:63" s="223" customFormat="1" ht="35.25" customHeight="1">
      <c r="A424" s="306" t="s">
        <v>124</v>
      </c>
      <c r="B424" s="306"/>
      <c r="C424" s="306"/>
      <c r="D424" s="306"/>
      <c r="E424" s="306"/>
      <c r="F424" s="306"/>
      <c r="G424" s="306"/>
      <c r="H424" s="306"/>
      <c r="I424" s="306"/>
      <c r="J424" s="306"/>
      <c r="K424" s="306"/>
      <c r="L424" s="306"/>
      <c r="M424" s="306"/>
      <c r="N424" s="306"/>
      <c r="O424" s="306"/>
      <c r="P424" s="306"/>
      <c r="Q424" s="306"/>
      <c r="R424" s="306"/>
      <c r="S424" s="306"/>
      <c r="T424" s="306"/>
      <c r="U424" s="306"/>
      <c r="V424" s="306"/>
      <c r="W424" s="306"/>
      <c r="X424" s="306"/>
      <c r="Y424" s="306"/>
      <c r="Z424" s="306"/>
      <c r="AA424" s="306"/>
      <c r="AB424" s="306"/>
      <c r="AC424" s="306"/>
      <c r="AD424" s="306"/>
      <c r="AE424" s="306"/>
      <c r="AF424" s="306"/>
      <c r="AG424" s="306"/>
      <c r="AH424" s="306"/>
      <c r="AI424" s="306"/>
      <c r="AJ424" s="306"/>
      <c r="AK424" s="306"/>
      <c r="AL424" s="306"/>
      <c r="AM424" s="306"/>
      <c r="AN424" s="306"/>
      <c r="AO424" s="306"/>
      <c r="AP424" s="224"/>
      <c r="AQ424" s="307"/>
      <c r="AR424" s="307"/>
      <c r="AS424" s="307"/>
      <c r="AT424" s="307"/>
      <c r="AU424" s="307"/>
      <c r="AV424" s="307"/>
      <c r="AW424" s="307"/>
      <c r="AX424" s="307"/>
      <c r="AY424" s="307"/>
      <c r="AZ424" s="307"/>
      <c r="BA424" s="307"/>
      <c r="BB424" s="307"/>
      <c r="BC424" s="225"/>
      <c r="BD424" s="225"/>
      <c r="BE424" s="225"/>
      <c r="BF424" s="225" t="s">
        <v>125</v>
      </c>
      <c r="BG424" s="249">
        <f t="shared" si="29"/>
        <v>54720</v>
      </c>
      <c r="BH424" s="226">
        <v>0</v>
      </c>
      <c r="BI424" s="226">
        <v>0</v>
      </c>
      <c r="BJ424" s="226">
        <v>0</v>
      </c>
      <c r="BK424" s="226">
        <v>54720</v>
      </c>
    </row>
    <row r="425" spans="1:63" s="223" customFormat="1" ht="34.5" customHeight="1">
      <c r="A425" s="306" t="s">
        <v>126</v>
      </c>
      <c r="B425" s="306"/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306"/>
      <c r="N425" s="306"/>
      <c r="O425" s="306"/>
      <c r="P425" s="306"/>
      <c r="Q425" s="306"/>
      <c r="R425" s="306"/>
      <c r="S425" s="306"/>
      <c r="T425" s="306"/>
      <c r="U425" s="306"/>
      <c r="V425" s="306"/>
      <c r="W425" s="306"/>
      <c r="X425" s="306"/>
      <c r="Y425" s="306"/>
      <c r="Z425" s="306"/>
      <c r="AA425" s="306"/>
      <c r="AB425" s="306"/>
      <c r="AC425" s="306"/>
      <c r="AD425" s="306"/>
      <c r="AE425" s="306"/>
      <c r="AF425" s="306"/>
      <c r="AG425" s="306"/>
      <c r="AH425" s="306"/>
      <c r="AI425" s="306"/>
      <c r="AJ425" s="306"/>
      <c r="AK425" s="306"/>
      <c r="AL425" s="306"/>
      <c r="AM425" s="306"/>
      <c r="AN425" s="306"/>
      <c r="AO425" s="306"/>
      <c r="AP425" s="224"/>
      <c r="AQ425" s="307"/>
      <c r="AR425" s="307"/>
      <c r="AS425" s="307"/>
      <c r="AT425" s="307"/>
      <c r="AU425" s="307"/>
      <c r="AV425" s="307"/>
      <c r="AW425" s="307"/>
      <c r="AX425" s="307"/>
      <c r="AY425" s="307"/>
      <c r="AZ425" s="307"/>
      <c r="BA425" s="307"/>
      <c r="BB425" s="307"/>
      <c r="BC425" s="225"/>
      <c r="BD425" s="225"/>
      <c r="BE425" s="225"/>
      <c r="BF425" s="225" t="s">
        <v>127</v>
      </c>
      <c r="BG425" s="249">
        <f t="shared" si="29"/>
        <v>239400</v>
      </c>
      <c r="BH425" s="226">
        <v>0</v>
      </c>
      <c r="BI425" s="226">
        <v>0</v>
      </c>
      <c r="BJ425" s="226">
        <v>0</v>
      </c>
      <c r="BK425" s="226">
        <v>239400</v>
      </c>
    </row>
    <row r="426" spans="1:63" s="223" customFormat="1" ht="50.25" customHeight="1">
      <c r="A426" s="306" t="s">
        <v>377</v>
      </c>
      <c r="B426" s="306"/>
      <c r="C426" s="306"/>
      <c r="D426" s="306"/>
      <c r="E426" s="306"/>
      <c r="F426" s="306"/>
      <c r="G426" s="306"/>
      <c r="H426" s="306"/>
      <c r="I426" s="306"/>
      <c r="J426" s="306"/>
      <c r="K426" s="306"/>
      <c r="L426" s="306"/>
      <c r="M426" s="306"/>
      <c r="N426" s="306"/>
      <c r="O426" s="306"/>
      <c r="P426" s="306"/>
      <c r="Q426" s="306"/>
      <c r="R426" s="306"/>
      <c r="S426" s="306"/>
      <c r="T426" s="306"/>
      <c r="U426" s="306"/>
      <c r="V426" s="306"/>
      <c r="W426" s="306"/>
      <c r="X426" s="306"/>
      <c r="Y426" s="306"/>
      <c r="Z426" s="306"/>
      <c r="AA426" s="306"/>
      <c r="AB426" s="306"/>
      <c r="AC426" s="306"/>
      <c r="AD426" s="306"/>
      <c r="AE426" s="306"/>
      <c r="AF426" s="306"/>
      <c r="AG426" s="306"/>
      <c r="AH426" s="306"/>
      <c r="AI426" s="306"/>
      <c r="AJ426" s="306"/>
      <c r="AK426" s="306"/>
      <c r="AL426" s="306"/>
      <c r="AM426" s="306"/>
      <c r="AN426" s="306"/>
      <c r="AO426" s="306"/>
      <c r="AP426" s="224"/>
      <c r="AQ426" s="307"/>
      <c r="AR426" s="307"/>
      <c r="AS426" s="307"/>
      <c r="AT426" s="307"/>
      <c r="AU426" s="307"/>
      <c r="AV426" s="307"/>
      <c r="AW426" s="307"/>
      <c r="AX426" s="307"/>
      <c r="AY426" s="307"/>
      <c r="AZ426" s="307"/>
      <c r="BA426" s="307"/>
      <c r="BB426" s="307"/>
      <c r="BC426" s="225"/>
      <c r="BD426" s="225"/>
      <c r="BE426" s="225"/>
      <c r="BF426" s="225" t="s">
        <v>129</v>
      </c>
      <c r="BG426" s="255">
        <f t="shared" si="29"/>
        <v>39488.82</v>
      </c>
      <c r="BH426" s="226">
        <v>0</v>
      </c>
      <c r="BI426" s="226">
        <v>0</v>
      </c>
      <c r="BJ426" s="226">
        <v>0</v>
      </c>
      <c r="BK426" s="226">
        <v>39488.82</v>
      </c>
    </row>
    <row r="427" spans="1:63" s="223" customFormat="1" ht="39" customHeight="1">
      <c r="A427" s="312" t="s">
        <v>130</v>
      </c>
      <c r="B427" s="312"/>
      <c r="C427" s="312"/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233">
        <v>350</v>
      </c>
      <c r="AQ427" s="307"/>
      <c r="AR427" s="307"/>
      <c r="AS427" s="307"/>
      <c r="AT427" s="307"/>
      <c r="AU427" s="307"/>
      <c r="AV427" s="307"/>
      <c r="AW427" s="307"/>
      <c r="AX427" s="307"/>
      <c r="AY427" s="307"/>
      <c r="AZ427" s="307"/>
      <c r="BA427" s="307"/>
      <c r="BB427" s="307"/>
      <c r="BC427" s="225"/>
      <c r="BD427" s="225"/>
      <c r="BE427" s="225"/>
      <c r="BF427" s="225"/>
      <c r="BG427" s="249">
        <f>BG429+BG430</f>
        <v>0</v>
      </c>
      <c r="BH427" s="249">
        <f>BH429+BH430</f>
        <v>0</v>
      </c>
      <c r="BI427" s="249">
        <f>BI429+BI430</f>
        <v>0</v>
      </c>
      <c r="BJ427" s="249">
        <f>BJ429+BJ430</f>
        <v>0</v>
      </c>
      <c r="BK427" s="249">
        <f>BK429+BK430</f>
        <v>0</v>
      </c>
    </row>
    <row r="428" spans="1:63" s="223" customFormat="1" ht="18.75" customHeight="1">
      <c r="A428" s="306" t="s">
        <v>9</v>
      </c>
      <c r="B428" s="306"/>
      <c r="C428" s="306"/>
      <c r="D428" s="306"/>
      <c r="E428" s="306"/>
      <c r="F428" s="306"/>
      <c r="G428" s="306"/>
      <c r="H428" s="306"/>
      <c r="I428" s="306"/>
      <c r="J428" s="306"/>
      <c r="K428" s="306"/>
      <c r="L428" s="306"/>
      <c r="M428" s="306"/>
      <c r="N428" s="306"/>
      <c r="O428" s="306"/>
      <c r="P428" s="306"/>
      <c r="Q428" s="306"/>
      <c r="R428" s="306"/>
      <c r="S428" s="306"/>
      <c r="T428" s="306"/>
      <c r="U428" s="306"/>
      <c r="V428" s="306"/>
      <c r="W428" s="306"/>
      <c r="X428" s="306"/>
      <c r="Y428" s="306"/>
      <c r="Z428" s="306"/>
      <c r="AA428" s="306"/>
      <c r="AB428" s="306"/>
      <c r="AC428" s="306"/>
      <c r="AD428" s="306"/>
      <c r="AE428" s="306"/>
      <c r="AF428" s="306"/>
      <c r="AG428" s="306"/>
      <c r="AH428" s="306"/>
      <c r="AI428" s="306"/>
      <c r="AJ428" s="306"/>
      <c r="AK428" s="306"/>
      <c r="AL428" s="306"/>
      <c r="AM428" s="306"/>
      <c r="AN428" s="306"/>
      <c r="AO428" s="306"/>
      <c r="AP428" s="224"/>
      <c r="AQ428" s="307"/>
      <c r="AR428" s="307"/>
      <c r="AS428" s="307"/>
      <c r="AT428" s="307"/>
      <c r="AU428" s="307"/>
      <c r="AV428" s="307"/>
      <c r="AW428" s="307"/>
      <c r="AX428" s="307"/>
      <c r="AY428" s="307"/>
      <c r="AZ428" s="307"/>
      <c r="BA428" s="307"/>
      <c r="BB428" s="307"/>
      <c r="BC428" s="225"/>
      <c r="BD428" s="225"/>
      <c r="BE428" s="225"/>
      <c r="BF428" s="225"/>
      <c r="BG428" s="249"/>
      <c r="BH428" s="226"/>
      <c r="BI428" s="226"/>
      <c r="BJ428" s="226"/>
      <c r="BK428" s="226"/>
    </row>
    <row r="429" spans="1:63" s="223" customFormat="1" ht="82.5" customHeight="1">
      <c r="A429" s="306" t="s">
        <v>131</v>
      </c>
      <c r="B429" s="306"/>
      <c r="C429" s="306"/>
      <c r="D429" s="306"/>
      <c r="E429" s="306"/>
      <c r="F429" s="306"/>
      <c r="G429" s="306"/>
      <c r="H429" s="306"/>
      <c r="I429" s="306"/>
      <c r="J429" s="306"/>
      <c r="K429" s="306"/>
      <c r="L429" s="306"/>
      <c r="M429" s="306"/>
      <c r="N429" s="306"/>
      <c r="O429" s="306"/>
      <c r="P429" s="306"/>
      <c r="Q429" s="306"/>
      <c r="R429" s="306"/>
      <c r="S429" s="306"/>
      <c r="T429" s="306"/>
      <c r="U429" s="306"/>
      <c r="V429" s="306"/>
      <c r="W429" s="306"/>
      <c r="X429" s="306"/>
      <c r="Y429" s="306"/>
      <c r="Z429" s="306"/>
      <c r="AA429" s="306"/>
      <c r="AB429" s="306"/>
      <c r="AC429" s="306"/>
      <c r="AD429" s="306"/>
      <c r="AE429" s="306"/>
      <c r="AF429" s="306"/>
      <c r="AG429" s="306"/>
      <c r="AH429" s="306"/>
      <c r="AI429" s="306"/>
      <c r="AJ429" s="306"/>
      <c r="AK429" s="306"/>
      <c r="AL429" s="306"/>
      <c r="AM429" s="306"/>
      <c r="AN429" s="306"/>
      <c r="AO429" s="306"/>
      <c r="AP429" s="224"/>
      <c r="AQ429" s="307"/>
      <c r="AR429" s="307"/>
      <c r="AS429" s="307"/>
      <c r="AT429" s="307"/>
      <c r="AU429" s="307"/>
      <c r="AV429" s="307"/>
      <c r="AW429" s="307"/>
      <c r="AX429" s="307"/>
      <c r="AY429" s="307"/>
      <c r="AZ429" s="307"/>
      <c r="BA429" s="307"/>
      <c r="BB429" s="307"/>
      <c r="BC429" s="225"/>
      <c r="BD429" s="225"/>
      <c r="BE429" s="225"/>
      <c r="BF429" s="225" t="s">
        <v>132</v>
      </c>
      <c r="BG429" s="249">
        <f>BH429+BI429+BJ429+BK429</f>
        <v>0</v>
      </c>
      <c r="BH429" s="226">
        <v>0</v>
      </c>
      <c r="BI429" s="226">
        <v>0</v>
      </c>
      <c r="BJ429" s="226">
        <v>0</v>
      </c>
      <c r="BK429" s="226">
        <v>0</v>
      </c>
    </row>
    <row r="430" spans="1:63" s="223" customFormat="1" ht="80.25" customHeight="1">
      <c r="A430" s="306" t="s">
        <v>133</v>
      </c>
      <c r="B430" s="306"/>
      <c r="C430" s="306"/>
      <c r="D430" s="306"/>
      <c r="E430" s="306"/>
      <c r="F430" s="306"/>
      <c r="G430" s="306"/>
      <c r="H430" s="306"/>
      <c r="I430" s="306"/>
      <c r="J430" s="306"/>
      <c r="K430" s="306"/>
      <c r="L430" s="306"/>
      <c r="M430" s="306"/>
      <c r="N430" s="306"/>
      <c r="O430" s="306"/>
      <c r="P430" s="306"/>
      <c r="Q430" s="306"/>
      <c r="R430" s="306"/>
      <c r="S430" s="306"/>
      <c r="T430" s="306"/>
      <c r="U430" s="306"/>
      <c r="V430" s="306"/>
      <c r="W430" s="306"/>
      <c r="X430" s="306"/>
      <c r="Y430" s="306"/>
      <c r="Z430" s="306"/>
      <c r="AA430" s="306"/>
      <c r="AB430" s="306"/>
      <c r="AC430" s="306"/>
      <c r="AD430" s="306"/>
      <c r="AE430" s="306"/>
      <c r="AF430" s="306"/>
      <c r="AG430" s="306"/>
      <c r="AH430" s="306"/>
      <c r="AI430" s="306"/>
      <c r="AJ430" s="306"/>
      <c r="AK430" s="306"/>
      <c r="AL430" s="306"/>
      <c r="AM430" s="306"/>
      <c r="AN430" s="306"/>
      <c r="AO430" s="306"/>
      <c r="AP430" s="224"/>
      <c r="AQ430" s="307"/>
      <c r="AR430" s="307"/>
      <c r="AS430" s="307"/>
      <c r="AT430" s="307"/>
      <c r="AU430" s="307"/>
      <c r="AV430" s="307"/>
      <c r="AW430" s="307"/>
      <c r="AX430" s="307"/>
      <c r="AY430" s="307"/>
      <c r="AZ430" s="307"/>
      <c r="BA430" s="307"/>
      <c r="BB430" s="307"/>
      <c r="BC430" s="225"/>
      <c r="BD430" s="225"/>
      <c r="BE430" s="225"/>
      <c r="BF430" s="225" t="s">
        <v>134</v>
      </c>
      <c r="BG430" s="249">
        <f>BH430+BI430+BJ430+BK430</f>
        <v>0</v>
      </c>
      <c r="BH430" s="226">
        <v>0</v>
      </c>
      <c r="BI430" s="226">
        <v>0</v>
      </c>
      <c r="BJ430" s="226">
        <v>0</v>
      </c>
      <c r="BK430" s="226">
        <v>0</v>
      </c>
    </row>
    <row r="431" spans="1:63" s="232" customFormat="1" ht="36" customHeight="1">
      <c r="A431" s="310" t="s">
        <v>155</v>
      </c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  <c r="N431" s="310"/>
      <c r="O431" s="310"/>
      <c r="P431" s="310"/>
      <c r="Q431" s="310"/>
      <c r="R431" s="310"/>
      <c r="S431" s="310"/>
      <c r="T431" s="310"/>
      <c r="U431" s="310"/>
      <c r="V431" s="310"/>
      <c r="W431" s="310"/>
      <c r="X431" s="310"/>
      <c r="Y431" s="310"/>
      <c r="Z431" s="310"/>
      <c r="AA431" s="310"/>
      <c r="AB431" s="310"/>
      <c r="AC431" s="310"/>
      <c r="AD431" s="310"/>
      <c r="AE431" s="310"/>
      <c r="AF431" s="310"/>
      <c r="AG431" s="310"/>
      <c r="AH431" s="310"/>
      <c r="AI431" s="310"/>
      <c r="AJ431" s="310"/>
      <c r="AK431" s="310"/>
      <c r="AL431" s="310"/>
      <c r="AM431" s="310"/>
      <c r="AN431" s="310"/>
      <c r="AO431" s="310"/>
      <c r="AP431" s="224"/>
      <c r="AQ431" s="307"/>
      <c r="AR431" s="307"/>
      <c r="AS431" s="307"/>
      <c r="AT431" s="307"/>
      <c r="AU431" s="307"/>
      <c r="AV431" s="307"/>
      <c r="AW431" s="307"/>
      <c r="AX431" s="307"/>
      <c r="AY431" s="224"/>
      <c r="AZ431" s="224"/>
      <c r="BA431" s="224"/>
      <c r="BB431" s="224"/>
      <c r="BC431" s="224"/>
      <c r="BD431" s="224"/>
      <c r="BE431" s="224"/>
      <c r="BF431" s="224"/>
      <c r="BG431" s="231">
        <f>BG432+BG433+BG434+BG435</f>
        <v>150000</v>
      </c>
      <c r="BH431" s="231">
        <f>BH432+BH433+BH434+BH435</f>
        <v>0</v>
      </c>
      <c r="BI431" s="231">
        <f>BI432+BI433+BI434+BI435</f>
        <v>0</v>
      </c>
      <c r="BJ431" s="231">
        <f>BJ432+BJ433+BJ434+BJ435</f>
        <v>0</v>
      </c>
      <c r="BK431" s="231">
        <f>BK432+BK433+BK434+BK435</f>
        <v>150000</v>
      </c>
    </row>
    <row r="432" spans="1:63" s="223" customFormat="1" ht="19.5" customHeight="1">
      <c r="A432" s="306" t="s">
        <v>9</v>
      </c>
      <c r="B432" s="306"/>
      <c r="C432" s="306"/>
      <c r="D432" s="306"/>
      <c r="E432" s="306"/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306"/>
      <c r="T432" s="306"/>
      <c r="U432" s="306"/>
      <c r="V432" s="306"/>
      <c r="W432" s="306"/>
      <c r="X432" s="306"/>
      <c r="Y432" s="306"/>
      <c r="Z432" s="306"/>
      <c r="AA432" s="306"/>
      <c r="AB432" s="306"/>
      <c r="AC432" s="306"/>
      <c r="AD432" s="306"/>
      <c r="AE432" s="306"/>
      <c r="AF432" s="306"/>
      <c r="AG432" s="306"/>
      <c r="AH432" s="306"/>
      <c r="AI432" s="306"/>
      <c r="AJ432" s="306"/>
      <c r="AK432" s="306"/>
      <c r="AL432" s="306"/>
      <c r="AM432" s="306"/>
      <c r="AN432" s="306"/>
      <c r="AO432" s="306"/>
      <c r="AP432" s="224"/>
      <c r="AQ432" s="307"/>
      <c r="AR432" s="307"/>
      <c r="AS432" s="307"/>
      <c r="AT432" s="307"/>
      <c r="AU432" s="307"/>
      <c r="AV432" s="307"/>
      <c r="AW432" s="307"/>
      <c r="AX432" s="307"/>
      <c r="AY432" s="307"/>
      <c r="AZ432" s="307"/>
      <c r="BA432" s="307"/>
      <c r="BB432" s="307"/>
      <c r="BC432" s="307"/>
      <c r="BD432" s="307"/>
      <c r="BE432" s="307"/>
      <c r="BF432" s="225"/>
      <c r="BG432" s="231">
        <f>BH432+BI432+BJ432+BK432</f>
        <v>0</v>
      </c>
      <c r="BH432" s="226">
        <v>0</v>
      </c>
      <c r="BI432" s="228">
        <v>0</v>
      </c>
      <c r="BJ432" s="228">
        <v>0</v>
      </c>
      <c r="BK432" s="228">
        <v>0</v>
      </c>
    </row>
    <row r="433" spans="1:63" s="223" customFormat="1" ht="50.25" customHeight="1">
      <c r="A433" s="306" t="s">
        <v>377</v>
      </c>
      <c r="B433" s="306"/>
      <c r="C433" s="306"/>
      <c r="D433" s="306"/>
      <c r="E433" s="306"/>
      <c r="F433" s="306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6"/>
      <c r="T433" s="306"/>
      <c r="U433" s="306"/>
      <c r="V433" s="306"/>
      <c r="W433" s="306"/>
      <c r="X433" s="306"/>
      <c r="Y433" s="306"/>
      <c r="Z433" s="306"/>
      <c r="AA433" s="306"/>
      <c r="AB433" s="306"/>
      <c r="AC433" s="306"/>
      <c r="AD433" s="306"/>
      <c r="AE433" s="306"/>
      <c r="AF433" s="306"/>
      <c r="AG433" s="306"/>
      <c r="AH433" s="306"/>
      <c r="AI433" s="306"/>
      <c r="AJ433" s="306"/>
      <c r="AK433" s="306"/>
      <c r="AL433" s="306"/>
      <c r="AM433" s="306"/>
      <c r="AN433" s="306"/>
      <c r="AO433" s="306"/>
      <c r="AP433" s="224"/>
      <c r="AQ433" s="307"/>
      <c r="AR433" s="307"/>
      <c r="AS433" s="307"/>
      <c r="AT433" s="307"/>
      <c r="AU433" s="307"/>
      <c r="AV433" s="307"/>
      <c r="AW433" s="307"/>
      <c r="AX433" s="307"/>
      <c r="AY433" s="307"/>
      <c r="AZ433" s="307"/>
      <c r="BA433" s="307"/>
      <c r="BB433" s="307"/>
      <c r="BC433" s="225"/>
      <c r="BD433" s="225"/>
      <c r="BE433" s="225"/>
      <c r="BF433" s="225" t="s">
        <v>129</v>
      </c>
      <c r="BG433" s="255">
        <f>BH433+BI433+BJ433+BK433</f>
        <v>96000</v>
      </c>
      <c r="BH433" s="226">
        <v>0</v>
      </c>
      <c r="BI433" s="226">
        <v>0</v>
      </c>
      <c r="BJ433" s="226">
        <v>0</v>
      </c>
      <c r="BK433" s="226">
        <v>96000</v>
      </c>
    </row>
    <row r="434" spans="1:63" s="223" customFormat="1" ht="55.5" customHeight="1">
      <c r="A434" s="306" t="s">
        <v>118</v>
      </c>
      <c r="B434" s="306"/>
      <c r="C434" s="306"/>
      <c r="D434" s="306"/>
      <c r="E434" s="306"/>
      <c r="F434" s="306"/>
      <c r="G434" s="306"/>
      <c r="H434" s="306"/>
      <c r="I434" s="306"/>
      <c r="J434" s="306"/>
      <c r="K434" s="306"/>
      <c r="L434" s="306"/>
      <c r="M434" s="306"/>
      <c r="N434" s="306"/>
      <c r="O434" s="306"/>
      <c r="P434" s="306"/>
      <c r="Q434" s="306"/>
      <c r="R434" s="306"/>
      <c r="S434" s="306"/>
      <c r="T434" s="306"/>
      <c r="U434" s="306"/>
      <c r="V434" s="306"/>
      <c r="W434" s="306"/>
      <c r="X434" s="306"/>
      <c r="Y434" s="306"/>
      <c r="Z434" s="306"/>
      <c r="AA434" s="306"/>
      <c r="AB434" s="306"/>
      <c r="AC434" s="306"/>
      <c r="AD434" s="306"/>
      <c r="AE434" s="306"/>
      <c r="AF434" s="306"/>
      <c r="AG434" s="306"/>
      <c r="AH434" s="306"/>
      <c r="AI434" s="306"/>
      <c r="AJ434" s="306"/>
      <c r="AK434" s="306"/>
      <c r="AL434" s="306"/>
      <c r="AM434" s="306"/>
      <c r="AN434" s="306"/>
      <c r="AO434" s="306"/>
      <c r="AP434" s="224"/>
      <c r="AQ434" s="307" t="s">
        <v>59</v>
      </c>
      <c r="AR434" s="307"/>
      <c r="AS434" s="307"/>
      <c r="AT434" s="307"/>
      <c r="AU434" s="307"/>
      <c r="AV434" s="307"/>
      <c r="AW434" s="307"/>
      <c r="AX434" s="307"/>
      <c r="AY434" s="307"/>
      <c r="AZ434" s="307"/>
      <c r="BA434" s="307"/>
      <c r="BB434" s="307"/>
      <c r="BC434" s="225"/>
      <c r="BD434" s="225"/>
      <c r="BE434" s="225"/>
      <c r="BF434" s="225" t="s">
        <v>119</v>
      </c>
      <c r="BG434" s="249">
        <f>BH434+BI434+BJ434+BK434</f>
        <v>45000</v>
      </c>
      <c r="BH434" s="226">
        <v>0</v>
      </c>
      <c r="BI434" s="226">
        <v>0</v>
      </c>
      <c r="BJ434" s="226">
        <v>0</v>
      </c>
      <c r="BK434" s="226">
        <v>45000</v>
      </c>
    </row>
    <row r="435" spans="1:63" s="223" customFormat="1" ht="34.5" customHeight="1">
      <c r="A435" s="306" t="s">
        <v>126</v>
      </c>
      <c r="B435" s="306"/>
      <c r="C435" s="306"/>
      <c r="D435" s="306"/>
      <c r="E435" s="306"/>
      <c r="F435" s="306"/>
      <c r="G435" s="306"/>
      <c r="H435" s="306"/>
      <c r="I435" s="306"/>
      <c r="J435" s="306"/>
      <c r="K435" s="306"/>
      <c r="L435" s="306"/>
      <c r="M435" s="306"/>
      <c r="N435" s="306"/>
      <c r="O435" s="306"/>
      <c r="P435" s="306"/>
      <c r="Q435" s="306"/>
      <c r="R435" s="306"/>
      <c r="S435" s="306"/>
      <c r="T435" s="306"/>
      <c r="U435" s="306"/>
      <c r="V435" s="306"/>
      <c r="W435" s="306"/>
      <c r="X435" s="306"/>
      <c r="Y435" s="306"/>
      <c r="Z435" s="306"/>
      <c r="AA435" s="306"/>
      <c r="AB435" s="306"/>
      <c r="AC435" s="306"/>
      <c r="AD435" s="306"/>
      <c r="AE435" s="306"/>
      <c r="AF435" s="306"/>
      <c r="AG435" s="306"/>
      <c r="AH435" s="306"/>
      <c r="AI435" s="306"/>
      <c r="AJ435" s="306"/>
      <c r="AK435" s="306"/>
      <c r="AL435" s="306"/>
      <c r="AM435" s="306"/>
      <c r="AN435" s="306"/>
      <c r="AO435" s="306"/>
      <c r="AP435" s="224"/>
      <c r="AQ435" s="307"/>
      <c r="AR435" s="307"/>
      <c r="AS435" s="307"/>
      <c r="AT435" s="307"/>
      <c r="AU435" s="307"/>
      <c r="AV435" s="307"/>
      <c r="AW435" s="307"/>
      <c r="AX435" s="307"/>
      <c r="AY435" s="307"/>
      <c r="AZ435" s="307"/>
      <c r="BA435" s="307"/>
      <c r="BB435" s="307"/>
      <c r="BC435" s="225"/>
      <c r="BD435" s="225"/>
      <c r="BE435" s="225"/>
      <c r="BF435" s="225" t="s">
        <v>127</v>
      </c>
      <c r="BG435" s="249">
        <f>BH435+BI435+BJ435+BK435</f>
        <v>9000</v>
      </c>
      <c r="BH435" s="226">
        <v>0</v>
      </c>
      <c r="BI435" s="226">
        <v>0</v>
      </c>
      <c r="BJ435" s="226">
        <v>0</v>
      </c>
      <c r="BK435" s="226">
        <v>9000</v>
      </c>
    </row>
    <row r="436" spans="1:63" s="273" customFormat="1" ht="36.75" customHeight="1">
      <c r="A436" s="310" t="s">
        <v>156</v>
      </c>
      <c r="B436" s="310"/>
      <c r="C436" s="310"/>
      <c r="D436" s="310"/>
      <c r="E436" s="310"/>
      <c r="F436" s="310"/>
      <c r="G436" s="310"/>
      <c r="H436" s="310"/>
      <c r="I436" s="310"/>
      <c r="J436" s="310"/>
      <c r="K436" s="310"/>
      <c r="L436" s="310"/>
      <c r="M436" s="310"/>
      <c r="N436" s="310"/>
      <c r="O436" s="310"/>
      <c r="P436" s="310"/>
      <c r="Q436" s="310"/>
      <c r="R436" s="310"/>
      <c r="S436" s="310"/>
      <c r="T436" s="310"/>
      <c r="U436" s="310"/>
      <c r="V436" s="310"/>
      <c r="W436" s="310"/>
      <c r="X436" s="310"/>
      <c r="Y436" s="310"/>
      <c r="Z436" s="310"/>
      <c r="AA436" s="310"/>
      <c r="AB436" s="310"/>
      <c r="AC436" s="310"/>
      <c r="AD436" s="310"/>
      <c r="AE436" s="310"/>
      <c r="AF436" s="310"/>
      <c r="AG436" s="310"/>
      <c r="AH436" s="310"/>
      <c r="AI436" s="310"/>
      <c r="AJ436" s="310"/>
      <c r="AK436" s="310"/>
      <c r="AL436" s="310"/>
      <c r="AM436" s="310"/>
      <c r="AN436" s="310"/>
      <c r="AO436" s="310"/>
      <c r="AP436" s="272">
        <v>500</v>
      </c>
      <c r="AQ436" s="311" t="s">
        <v>21</v>
      </c>
      <c r="AR436" s="311"/>
      <c r="AS436" s="311"/>
      <c r="AT436" s="311"/>
      <c r="AU436" s="311"/>
      <c r="AV436" s="311"/>
      <c r="AW436" s="311"/>
      <c r="AX436" s="311"/>
      <c r="AY436" s="311"/>
      <c r="AZ436" s="311"/>
      <c r="BA436" s="311"/>
      <c r="BB436" s="311"/>
      <c r="BC436" s="311"/>
      <c r="BD436" s="311"/>
      <c r="BE436" s="311"/>
      <c r="BF436" s="231" t="s">
        <v>21</v>
      </c>
      <c r="BG436" s="231">
        <f>BG438+BG439</f>
        <v>0</v>
      </c>
      <c r="BH436" s="231">
        <f>BH438+BH439</f>
        <v>0</v>
      </c>
      <c r="BI436" s="231">
        <f>BI438+BI439</f>
        <v>0</v>
      </c>
      <c r="BJ436" s="231">
        <f>BJ438+BJ439</f>
        <v>0</v>
      </c>
      <c r="BK436" s="231">
        <f>BK438+BK439</f>
        <v>0</v>
      </c>
    </row>
    <row r="437" spans="1:63" s="223" customFormat="1" ht="18.75" customHeight="1">
      <c r="A437" s="304" t="s">
        <v>47</v>
      </c>
      <c r="B437" s="304"/>
      <c r="C437" s="304"/>
      <c r="D437" s="304"/>
      <c r="E437" s="304"/>
      <c r="F437" s="304"/>
      <c r="G437" s="304"/>
      <c r="H437" s="304"/>
      <c r="I437" s="304"/>
      <c r="J437" s="304"/>
      <c r="K437" s="304"/>
      <c r="L437" s="304"/>
      <c r="M437" s="304"/>
      <c r="N437" s="304"/>
      <c r="O437" s="304"/>
      <c r="P437" s="304"/>
      <c r="Q437" s="304"/>
      <c r="R437" s="304"/>
      <c r="S437" s="304"/>
      <c r="T437" s="304"/>
      <c r="U437" s="304"/>
      <c r="V437" s="304"/>
      <c r="W437" s="304"/>
      <c r="X437" s="304"/>
      <c r="Y437" s="304"/>
      <c r="Z437" s="304"/>
      <c r="AA437" s="304"/>
      <c r="AB437" s="304"/>
      <c r="AC437" s="304"/>
      <c r="AD437" s="304"/>
      <c r="AE437" s="304"/>
      <c r="AF437" s="304"/>
      <c r="AG437" s="304"/>
      <c r="AH437" s="304"/>
      <c r="AI437" s="304"/>
      <c r="AJ437" s="304"/>
      <c r="AK437" s="304"/>
      <c r="AL437" s="304"/>
      <c r="AM437" s="304"/>
      <c r="AN437" s="304"/>
      <c r="AO437" s="304"/>
      <c r="AP437" s="274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  <c r="BC437" s="305"/>
      <c r="BD437" s="305"/>
      <c r="BE437" s="305"/>
      <c r="BF437" s="226"/>
      <c r="BG437" s="226"/>
      <c r="BH437" s="226"/>
      <c r="BI437" s="226"/>
      <c r="BJ437" s="228"/>
      <c r="BK437" s="275"/>
    </row>
    <row r="438" spans="1:63" s="223" customFormat="1" ht="7.5" customHeight="1">
      <c r="A438" s="304"/>
      <c r="B438" s="304"/>
      <c r="C438" s="304"/>
      <c r="D438" s="304"/>
      <c r="E438" s="304"/>
      <c r="F438" s="304"/>
      <c r="G438" s="304"/>
      <c r="H438" s="304"/>
      <c r="I438" s="304"/>
      <c r="J438" s="304"/>
      <c r="K438" s="304"/>
      <c r="L438" s="304"/>
      <c r="M438" s="304"/>
      <c r="N438" s="304"/>
      <c r="O438" s="304"/>
      <c r="P438" s="304"/>
      <c r="Q438" s="304"/>
      <c r="R438" s="304"/>
      <c r="S438" s="304"/>
      <c r="T438" s="304"/>
      <c r="U438" s="304"/>
      <c r="V438" s="304"/>
      <c r="W438" s="304"/>
      <c r="X438" s="304"/>
      <c r="Y438" s="304"/>
      <c r="Z438" s="304"/>
      <c r="AA438" s="304"/>
      <c r="AB438" s="304"/>
      <c r="AC438" s="304"/>
      <c r="AD438" s="304"/>
      <c r="AE438" s="304"/>
      <c r="AF438" s="304"/>
      <c r="AG438" s="304"/>
      <c r="AH438" s="304"/>
      <c r="AI438" s="304"/>
      <c r="AJ438" s="304"/>
      <c r="AK438" s="304"/>
      <c r="AL438" s="304"/>
      <c r="AM438" s="304"/>
      <c r="AN438" s="304"/>
      <c r="AO438" s="304"/>
      <c r="AP438" s="274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  <c r="BC438" s="305"/>
      <c r="BD438" s="305"/>
      <c r="BE438" s="305"/>
      <c r="BF438" s="226"/>
      <c r="BG438" s="226">
        <f>BH438+BI438+BJ438+BK438</f>
        <v>0</v>
      </c>
      <c r="BH438" s="226">
        <v>0</v>
      </c>
      <c r="BI438" s="226">
        <v>0</v>
      </c>
      <c r="BJ438" s="228">
        <v>0</v>
      </c>
      <c r="BK438" s="228">
        <v>0</v>
      </c>
    </row>
    <row r="439" spans="1:63" s="223" customFormat="1" ht="9" customHeight="1">
      <c r="A439" s="306"/>
      <c r="B439" s="306"/>
      <c r="C439" s="306"/>
      <c r="D439" s="306"/>
      <c r="E439" s="306"/>
      <c r="F439" s="306"/>
      <c r="G439" s="306"/>
      <c r="H439" s="306"/>
      <c r="I439" s="306"/>
      <c r="J439" s="306"/>
      <c r="K439" s="306"/>
      <c r="L439" s="306"/>
      <c r="M439" s="306"/>
      <c r="N439" s="306"/>
      <c r="O439" s="306"/>
      <c r="P439" s="306"/>
      <c r="Q439" s="306"/>
      <c r="R439" s="306"/>
      <c r="S439" s="306"/>
      <c r="T439" s="306"/>
      <c r="U439" s="306"/>
      <c r="V439" s="306"/>
      <c r="W439" s="306"/>
      <c r="X439" s="306"/>
      <c r="Y439" s="306"/>
      <c r="Z439" s="306"/>
      <c r="AA439" s="306"/>
      <c r="AB439" s="306"/>
      <c r="AC439" s="306"/>
      <c r="AD439" s="306"/>
      <c r="AE439" s="306"/>
      <c r="AF439" s="306"/>
      <c r="AG439" s="306"/>
      <c r="AH439" s="306"/>
      <c r="AI439" s="306"/>
      <c r="AJ439" s="306"/>
      <c r="AK439" s="306"/>
      <c r="AL439" s="306"/>
      <c r="AM439" s="306"/>
      <c r="AN439" s="306"/>
      <c r="AO439" s="306"/>
      <c r="AP439" s="276"/>
      <c r="AQ439" s="307"/>
      <c r="AR439" s="307"/>
      <c r="AS439" s="307"/>
      <c r="AT439" s="307"/>
      <c r="AU439" s="307"/>
      <c r="AV439" s="307"/>
      <c r="AW439" s="307"/>
      <c r="AX439" s="307"/>
      <c r="AY439" s="307"/>
      <c r="AZ439" s="307"/>
      <c r="BA439" s="307"/>
      <c r="BB439" s="307"/>
      <c r="BC439" s="307"/>
      <c r="BD439" s="307"/>
      <c r="BE439" s="307"/>
      <c r="BF439" s="226"/>
      <c r="BG439" s="226">
        <f>BH439+BI439+BJ439+BK439</f>
        <v>0</v>
      </c>
      <c r="BH439" s="226">
        <v>0</v>
      </c>
      <c r="BI439" s="226">
        <v>0</v>
      </c>
      <c r="BJ439" s="228">
        <v>0</v>
      </c>
      <c r="BK439" s="228">
        <v>0</v>
      </c>
    </row>
    <row r="440" spans="1:63" s="279" customFormat="1" ht="35.25" customHeight="1">
      <c r="A440" s="308" t="s">
        <v>157</v>
      </c>
      <c r="B440" s="308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  <c r="U440" s="308"/>
      <c r="V440" s="308"/>
      <c r="W440" s="308"/>
      <c r="X440" s="308"/>
      <c r="Y440" s="308"/>
      <c r="Z440" s="308"/>
      <c r="AA440" s="308"/>
      <c r="AB440" s="308"/>
      <c r="AC440" s="308"/>
      <c r="AD440" s="308"/>
      <c r="AE440" s="308"/>
      <c r="AF440" s="308"/>
      <c r="AG440" s="308"/>
      <c r="AH440" s="308"/>
      <c r="AI440" s="308"/>
      <c r="AJ440" s="308"/>
      <c r="AK440" s="308"/>
      <c r="AL440" s="308"/>
      <c r="AM440" s="308"/>
      <c r="AN440" s="308"/>
      <c r="AO440" s="308"/>
      <c r="AP440" s="277">
        <v>600</v>
      </c>
      <c r="AQ440" s="309" t="s">
        <v>21</v>
      </c>
      <c r="AR440" s="309"/>
      <c r="AS440" s="309"/>
      <c r="AT440" s="309"/>
      <c r="AU440" s="309"/>
      <c r="AV440" s="309"/>
      <c r="AW440" s="309"/>
      <c r="AX440" s="309"/>
      <c r="AY440" s="309"/>
      <c r="AZ440" s="309"/>
      <c r="BA440" s="309"/>
      <c r="BB440" s="309"/>
      <c r="BC440" s="309"/>
      <c r="BD440" s="309"/>
      <c r="BE440" s="309"/>
      <c r="BF440" s="278" t="s">
        <v>21</v>
      </c>
      <c r="BG440" s="278">
        <f>BG442+BG443</f>
        <v>0</v>
      </c>
      <c r="BH440" s="278">
        <f>BH442+BH443</f>
        <v>0</v>
      </c>
      <c r="BI440" s="278">
        <f>BI442+BI443</f>
        <v>0</v>
      </c>
      <c r="BJ440" s="278">
        <f>BJ442+BJ443</f>
        <v>0</v>
      </c>
      <c r="BK440" s="278">
        <f>BK442+BK443</f>
        <v>0</v>
      </c>
    </row>
    <row r="441" spans="1:63" s="223" customFormat="1" ht="8.25" customHeight="1">
      <c r="A441" s="304" t="s">
        <v>111</v>
      </c>
      <c r="B441" s="304"/>
      <c r="C441" s="304"/>
      <c r="D441" s="304"/>
      <c r="E441" s="304"/>
      <c r="F441" s="304"/>
      <c r="G441" s="304"/>
      <c r="H441" s="304"/>
      <c r="I441" s="304"/>
      <c r="J441" s="304"/>
      <c r="K441" s="304"/>
      <c r="L441" s="304"/>
      <c r="M441" s="304"/>
      <c r="N441" s="304"/>
      <c r="O441" s="304"/>
      <c r="P441" s="304"/>
      <c r="Q441" s="304"/>
      <c r="R441" s="304"/>
      <c r="S441" s="304"/>
      <c r="T441" s="304"/>
      <c r="U441" s="304"/>
      <c r="V441" s="304"/>
      <c r="W441" s="304"/>
      <c r="X441" s="304"/>
      <c r="Y441" s="304"/>
      <c r="Z441" s="304"/>
      <c r="AA441" s="304"/>
      <c r="AB441" s="304"/>
      <c r="AC441" s="304"/>
      <c r="AD441" s="304"/>
      <c r="AE441" s="304"/>
      <c r="AF441" s="304"/>
      <c r="AG441" s="304"/>
      <c r="AH441" s="304"/>
      <c r="AI441" s="304"/>
      <c r="AJ441" s="304"/>
      <c r="AK441" s="304"/>
      <c r="AL441" s="304"/>
      <c r="AM441" s="304"/>
      <c r="AN441" s="304"/>
      <c r="AO441" s="304"/>
      <c r="AP441" s="274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  <c r="BC441" s="305"/>
      <c r="BD441" s="305"/>
      <c r="BE441" s="305"/>
      <c r="BF441" s="226"/>
      <c r="BG441" s="226"/>
      <c r="BH441" s="226"/>
      <c r="BI441" s="226"/>
      <c r="BJ441" s="228"/>
      <c r="BK441" s="275"/>
    </row>
    <row r="442" spans="1:63" s="223" customFormat="1" ht="8.25" customHeight="1">
      <c r="A442" s="304"/>
      <c r="B442" s="304"/>
      <c r="C442" s="304"/>
      <c r="D442" s="304"/>
      <c r="E442" s="304"/>
      <c r="F442" s="304"/>
      <c r="G442" s="304"/>
      <c r="H442" s="304"/>
      <c r="I442" s="304"/>
      <c r="J442" s="304"/>
      <c r="K442" s="304"/>
      <c r="L442" s="304"/>
      <c r="M442" s="304"/>
      <c r="N442" s="304"/>
      <c r="O442" s="304"/>
      <c r="P442" s="304"/>
      <c r="Q442" s="304"/>
      <c r="R442" s="304"/>
      <c r="S442" s="304"/>
      <c r="T442" s="304"/>
      <c r="U442" s="304"/>
      <c r="V442" s="304"/>
      <c r="W442" s="304"/>
      <c r="X442" s="304"/>
      <c r="Y442" s="304"/>
      <c r="Z442" s="304"/>
      <c r="AA442" s="304"/>
      <c r="AB442" s="304"/>
      <c r="AC442" s="304"/>
      <c r="AD442" s="304"/>
      <c r="AE442" s="304"/>
      <c r="AF442" s="304"/>
      <c r="AG442" s="304"/>
      <c r="AH442" s="304"/>
      <c r="AI442" s="304"/>
      <c r="AJ442" s="304"/>
      <c r="AK442" s="304"/>
      <c r="AL442" s="304"/>
      <c r="AM442" s="304"/>
      <c r="AN442" s="304"/>
      <c r="AO442" s="304"/>
      <c r="AP442" s="280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  <c r="BC442" s="305"/>
      <c r="BD442" s="305"/>
      <c r="BE442" s="305"/>
      <c r="BF442" s="226"/>
      <c r="BG442" s="226">
        <f>BH442+BI442+BJ442+BK442</f>
        <v>0</v>
      </c>
      <c r="BH442" s="226">
        <v>0</v>
      </c>
      <c r="BI442" s="226">
        <v>0</v>
      </c>
      <c r="BJ442" s="228">
        <v>0</v>
      </c>
      <c r="BK442" s="228">
        <v>0</v>
      </c>
    </row>
    <row r="443" spans="1:63" s="223" customFormat="1" ht="15" customHeight="1">
      <c r="A443" s="306"/>
      <c r="B443" s="306"/>
      <c r="C443" s="306"/>
      <c r="D443" s="306"/>
      <c r="E443" s="306"/>
      <c r="F443" s="306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  <c r="AA443" s="306"/>
      <c r="AB443" s="306"/>
      <c r="AC443" s="306"/>
      <c r="AD443" s="306"/>
      <c r="AE443" s="306"/>
      <c r="AF443" s="306"/>
      <c r="AG443" s="306"/>
      <c r="AH443" s="306"/>
      <c r="AI443" s="306"/>
      <c r="AJ443" s="306"/>
      <c r="AK443" s="306"/>
      <c r="AL443" s="306"/>
      <c r="AM443" s="306"/>
      <c r="AN443" s="306"/>
      <c r="AO443" s="306"/>
      <c r="AP443" s="276"/>
      <c r="AQ443" s="307"/>
      <c r="AR443" s="307"/>
      <c r="AS443" s="307"/>
      <c r="AT443" s="307"/>
      <c r="AU443" s="307"/>
      <c r="AV443" s="307"/>
      <c r="AW443" s="307"/>
      <c r="AX443" s="307"/>
      <c r="AY443" s="307"/>
      <c r="AZ443" s="307"/>
      <c r="BA443" s="307"/>
      <c r="BB443" s="307"/>
      <c r="BC443" s="307"/>
      <c r="BD443" s="307"/>
      <c r="BE443" s="307"/>
      <c r="BF443" s="226"/>
      <c r="BG443" s="226">
        <f>BH443+BI443+BJ443+BK443</f>
        <v>0</v>
      </c>
      <c r="BH443" s="226">
        <v>0</v>
      </c>
      <c r="BI443" s="226">
        <v>0</v>
      </c>
      <c r="BJ443" s="228">
        <v>0</v>
      </c>
      <c r="BK443" s="228">
        <v>0</v>
      </c>
    </row>
    <row r="444" spans="1:63" s="285" customFormat="1" ht="35.25" customHeight="1">
      <c r="A444" s="302" t="s">
        <v>158</v>
      </c>
      <c r="B444" s="302"/>
      <c r="C444" s="302"/>
      <c r="D444" s="302"/>
      <c r="E444" s="302"/>
      <c r="F444" s="302"/>
      <c r="G444" s="302"/>
      <c r="H444" s="302"/>
      <c r="I444" s="302"/>
      <c r="J444" s="302"/>
      <c r="K444" s="302"/>
      <c r="L444" s="302"/>
      <c r="M444" s="302"/>
      <c r="N444" s="302"/>
      <c r="O444" s="302"/>
      <c r="P444" s="302"/>
      <c r="Q444" s="302"/>
      <c r="R444" s="302"/>
      <c r="S444" s="302"/>
      <c r="T444" s="302"/>
      <c r="U444" s="302"/>
      <c r="V444" s="302"/>
      <c r="W444" s="302"/>
      <c r="X444" s="302"/>
      <c r="Y444" s="302"/>
      <c r="Z444" s="302"/>
      <c r="AA444" s="302"/>
      <c r="AB444" s="302"/>
      <c r="AC444" s="302"/>
      <c r="AD444" s="302"/>
      <c r="AE444" s="302"/>
      <c r="AF444" s="302"/>
      <c r="AG444" s="302"/>
      <c r="AH444" s="302"/>
      <c r="AI444" s="302"/>
      <c r="AJ444" s="302"/>
      <c r="AK444" s="302"/>
      <c r="AL444" s="302"/>
      <c r="AM444" s="302"/>
      <c r="AN444" s="302"/>
      <c r="AO444" s="302"/>
      <c r="AP444" s="281" t="s">
        <v>21</v>
      </c>
      <c r="AQ444" s="303" t="s">
        <v>21</v>
      </c>
      <c r="AR444" s="303"/>
      <c r="AS444" s="303"/>
      <c r="AT444" s="303"/>
      <c r="AU444" s="303"/>
      <c r="AV444" s="303"/>
      <c r="AW444" s="303"/>
      <c r="AX444" s="303"/>
      <c r="AY444" s="303"/>
      <c r="AZ444" s="303"/>
      <c r="BA444" s="303"/>
      <c r="BB444" s="303"/>
      <c r="BC444" s="303"/>
      <c r="BD444" s="303"/>
      <c r="BE444" s="303"/>
      <c r="BF444" s="282" t="s">
        <v>21</v>
      </c>
      <c r="BG444" s="283">
        <f>BH444+BI444+BJ444+BK444</f>
        <v>0</v>
      </c>
      <c r="BH444" s="283">
        <v>0</v>
      </c>
      <c r="BI444" s="283">
        <v>0</v>
      </c>
      <c r="BJ444" s="284">
        <v>0</v>
      </c>
      <c r="BK444" s="284">
        <v>0</v>
      </c>
    </row>
    <row r="445" spans="1:63" s="288" customFormat="1" ht="24" customHeight="1">
      <c r="A445" s="298" t="s">
        <v>159</v>
      </c>
      <c r="B445" s="298"/>
      <c r="C445" s="298"/>
      <c r="D445" s="298"/>
      <c r="E445" s="298"/>
      <c r="F445" s="298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  <c r="AA445" s="298"/>
      <c r="AB445" s="298"/>
      <c r="AC445" s="298"/>
      <c r="AD445" s="298"/>
      <c r="AE445" s="298"/>
      <c r="AF445" s="298"/>
      <c r="AG445" s="298"/>
      <c r="AH445" s="298"/>
      <c r="AI445" s="298"/>
      <c r="AJ445" s="298"/>
      <c r="AK445" s="298"/>
      <c r="AL445" s="298"/>
      <c r="AM445" s="298"/>
      <c r="AN445" s="298"/>
      <c r="AO445" s="298"/>
      <c r="AP445" s="286"/>
      <c r="AQ445" s="299"/>
      <c r="AR445" s="299"/>
      <c r="AS445" s="299"/>
      <c r="AT445" s="299"/>
      <c r="AU445" s="299"/>
      <c r="AV445" s="299"/>
      <c r="AW445" s="299"/>
      <c r="AX445" s="299"/>
      <c r="AY445" s="299"/>
      <c r="AZ445" s="299"/>
      <c r="BA445" s="299"/>
      <c r="BB445" s="299"/>
      <c r="BC445" s="299"/>
      <c r="BD445" s="299"/>
      <c r="BE445" s="299"/>
      <c r="BF445" s="287"/>
      <c r="BG445" s="287"/>
      <c r="BH445" s="287"/>
      <c r="BI445" s="287"/>
      <c r="BJ445" s="300" t="s">
        <v>379</v>
      </c>
      <c r="BK445" s="300"/>
    </row>
    <row r="446" spans="1:63" s="288" customFormat="1" ht="12.75" customHeight="1">
      <c r="A446" s="296"/>
      <c r="B446" s="296"/>
      <c r="C446" s="296"/>
      <c r="D446" s="296"/>
      <c r="E446" s="296"/>
      <c r="F446" s="296"/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  <c r="X446" s="296"/>
      <c r="Y446" s="296"/>
      <c r="Z446" s="296"/>
      <c r="AA446" s="296"/>
      <c r="AB446" s="296"/>
      <c r="AC446" s="296"/>
      <c r="AD446" s="296"/>
      <c r="AE446" s="296"/>
      <c r="AF446" s="296"/>
      <c r="AG446" s="296"/>
      <c r="AH446" s="296"/>
      <c r="AI446" s="296"/>
      <c r="AJ446" s="296"/>
      <c r="AK446" s="296"/>
      <c r="AL446" s="296"/>
      <c r="AM446" s="296"/>
      <c r="AN446" s="296"/>
      <c r="AO446" s="296"/>
      <c r="AP446" s="286"/>
      <c r="AQ446" s="299"/>
      <c r="AR446" s="299"/>
      <c r="AS446" s="299"/>
      <c r="AT446" s="299"/>
      <c r="AU446" s="299"/>
      <c r="AV446" s="299"/>
      <c r="AW446" s="299"/>
      <c r="AX446" s="299"/>
      <c r="AY446" s="299"/>
      <c r="AZ446" s="299"/>
      <c r="BA446" s="299"/>
      <c r="BB446" s="299"/>
      <c r="BC446" s="299"/>
      <c r="BD446" s="299"/>
      <c r="BE446" s="299"/>
      <c r="BF446" s="287"/>
      <c r="BG446" s="287"/>
      <c r="BH446" s="287"/>
      <c r="BI446" s="287"/>
      <c r="BJ446" s="301" t="s">
        <v>160</v>
      </c>
      <c r="BK446" s="301"/>
    </row>
    <row r="447" spans="1:63" s="288" customFormat="1" ht="30" customHeight="1">
      <c r="A447" s="298" t="s">
        <v>161</v>
      </c>
      <c r="B447" s="298"/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  <c r="AA447" s="298"/>
      <c r="AB447" s="298"/>
      <c r="AC447" s="298"/>
      <c r="AD447" s="298"/>
      <c r="AE447" s="298"/>
      <c r="AF447" s="298"/>
      <c r="AG447" s="298"/>
      <c r="AH447" s="298"/>
      <c r="AI447" s="298"/>
      <c r="AJ447" s="298"/>
      <c r="AK447" s="298"/>
      <c r="AL447" s="298"/>
      <c r="AM447" s="298"/>
      <c r="AN447" s="298"/>
      <c r="AO447" s="298"/>
      <c r="AP447" s="286"/>
      <c r="AQ447" s="299"/>
      <c r="AR447" s="299"/>
      <c r="AS447" s="299"/>
      <c r="AT447" s="299"/>
      <c r="AU447" s="299"/>
      <c r="AV447" s="299"/>
      <c r="AW447" s="299"/>
      <c r="AX447" s="299"/>
      <c r="AY447" s="299"/>
      <c r="AZ447" s="299"/>
      <c r="BA447" s="299"/>
      <c r="BB447" s="299"/>
      <c r="BC447" s="299"/>
      <c r="BD447" s="299"/>
      <c r="BE447" s="299"/>
      <c r="BF447" s="287"/>
      <c r="BG447" s="287"/>
      <c r="BH447" s="287"/>
      <c r="BI447" s="287"/>
      <c r="BJ447" s="300" t="s">
        <v>380</v>
      </c>
      <c r="BK447" s="300"/>
    </row>
    <row r="448" spans="1:63" s="288" customFormat="1" ht="29.25" customHeight="1">
      <c r="A448" s="298"/>
      <c r="B448" s="298"/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  <c r="AA448" s="298"/>
      <c r="AB448" s="298"/>
      <c r="AC448" s="298"/>
      <c r="AD448" s="298"/>
      <c r="AE448" s="298"/>
      <c r="AF448" s="298"/>
      <c r="AG448" s="298"/>
      <c r="AH448" s="298"/>
      <c r="AI448" s="298"/>
      <c r="AJ448" s="298"/>
      <c r="AK448" s="298"/>
      <c r="AL448" s="298"/>
      <c r="AM448" s="298"/>
      <c r="AN448" s="298"/>
      <c r="AO448" s="298"/>
      <c r="AP448" s="286"/>
      <c r="AQ448" s="299"/>
      <c r="AR448" s="299"/>
      <c r="AS448" s="299"/>
      <c r="AT448" s="299"/>
      <c r="AU448" s="299"/>
      <c r="AV448" s="299"/>
      <c r="AW448" s="299"/>
      <c r="AX448" s="299"/>
      <c r="AY448" s="299"/>
      <c r="AZ448" s="299"/>
      <c r="BA448" s="299"/>
      <c r="BB448" s="299"/>
      <c r="BC448" s="287"/>
      <c r="BD448" s="287"/>
      <c r="BE448" s="287"/>
      <c r="BF448" s="287"/>
      <c r="BG448" s="287"/>
      <c r="BH448" s="287"/>
      <c r="BI448" s="287"/>
      <c r="BJ448" s="301" t="s">
        <v>160</v>
      </c>
      <c r="BK448" s="301"/>
    </row>
    <row r="449" spans="42:63" s="216" customFormat="1" ht="13.5" customHeight="1">
      <c r="AP449" s="289"/>
      <c r="AQ449" s="289"/>
      <c r="AR449" s="289"/>
      <c r="AS449" s="289"/>
      <c r="AT449" s="289"/>
      <c r="AU449" s="289"/>
      <c r="AV449" s="289"/>
      <c r="AW449" s="289"/>
      <c r="AX449" s="289"/>
      <c r="AY449" s="289"/>
      <c r="AZ449" s="289"/>
      <c r="BA449" s="289"/>
      <c r="BB449" s="289"/>
      <c r="BC449" s="289"/>
      <c r="BD449" s="289"/>
      <c r="BE449" s="289"/>
      <c r="BF449" s="289"/>
      <c r="BG449" s="289"/>
      <c r="BH449" s="289"/>
      <c r="BI449" s="289"/>
      <c r="BJ449" s="289"/>
      <c r="BK449" s="289"/>
    </row>
    <row r="450" spans="1:63" s="216" customFormat="1" ht="25.5" customHeight="1">
      <c r="A450" s="290"/>
      <c r="B450" s="292" t="s">
        <v>162</v>
      </c>
      <c r="C450" s="292"/>
      <c r="D450" s="292"/>
      <c r="E450" s="292"/>
      <c r="F450" s="292"/>
      <c r="G450" s="292"/>
      <c r="I450" s="293" t="s">
        <v>163</v>
      </c>
      <c r="J450" s="293"/>
      <c r="K450" s="293"/>
      <c r="L450" s="293"/>
      <c r="M450" s="293"/>
      <c r="N450" s="293"/>
      <c r="O450" s="293"/>
      <c r="P450" s="293"/>
      <c r="Q450" s="293"/>
      <c r="R450" s="293"/>
      <c r="S450" s="293"/>
      <c r="T450" s="293"/>
      <c r="U450" s="293"/>
      <c r="V450" s="293"/>
      <c r="W450" s="293"/>
      <c r="X450" s="293"/>
      <c r="Y450" s="293"/>
      <c r="Z450" s="293"/>
      <c r="AA450" s="294">
        <v>20</v>
      </c>
      <c r="AB450" s="294"/>
      <c r="AC450" s="294"/>
      <c r="AD450" s="294"/>
      <c r="AE450" s="295" t="s">
        <v>164</v>
      </c>
      <c r="AF450" s="295"/>
      <c r="AG450" s="295"/>
      <c r="AH450" s="295"/>
      <c r="AP450" s="289"/>
      <c r="AQ450" s="289"/>
      <c r="AR450" s="289"/>
      <c r="AS450" s="289"/>
      <c r="AT450" s="289"/>
      <c r="AU450" s="289"/>
      <c r="AV450" s="289"/>
      <c r="AW450" s="289"/>
      <c r="AX450" s="289"/>
      <c r="AY450" s="289"/>
      <c r="AZ450" s="289"/>
      <c r="BA450" s="289"/>
      <c r="BB450" s="289"/>
      <c r="BC450" s="289"/>
      <c r="BD450" s="289"/>
      <c r="BE450" s="289"/>
      <c r="BF450" s="289"/>
      <c r="BG450" s="289"/>
      <c r="BH450" s="289"/>
      <c r="BI450" s="289"/>
      <c r="BJ450" s="289"/>
      <c r="BK450" s="289"/>
    </row>
    <row r="451" spans="42:63" s="216" customFormat="1" ht="13.5" customHeight="1">
      <c r="AP451" s="289"/>
      <c r="AQ451" s="289"/>
      <c r="AR451" s="289"/>
      <c r="AS451" s="289"/>
      <c r="AT451" s="289"/>
      <c r="AU451" s="289"/>
      <c r="AV451" s="289"/>
      <c r="AW451" s="289"/>
      <c r="AX451" s="289"/>
      <c r="AY451" s="289"/>
      <c r="AZ451" s="289"/>
      <c r="BA451" s="289"/>
      <c r="BB451" s="289"/>
      <c r="BC451" s="289"/>
      <c r="BD451" s="289"/>
      <c r="BE451" s="289"/>
      <c r="BF451" s="289"/>
      <c r="BG451" s="289"/>
      <c r="BH451" s="289"/>
      <c r="BI451" s="289"/>
      <c r="BJ451" s="289"/>
      <c r="BK451" s="289"/>
    </row>
    <row r="452" spans="1:68" s="201" customFormat="1" ht="147" customHeight="1">
      <c r="A452" s="296"/>
      <c r="B452" s="296"/>
      <c r="C452" s="296"/>
      <c r="D452" s="296"/>
      <c r="E452" s="296"/>
      <c r="F452" s="296"/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  <c r="X452" s="296"/>
      <c r="Y452" s="296"/>
      <c r="Z452" s="296"/>
      <c r="AA452" s="296"/>
      <c r="AB452" s="296"/>
      <c r="AC452" s="296"/>
      <c r="AD452" s="296"/>
      <c r="AE452" s="296"/>
      <c r="AF452" s="296"/>
      <c r="AG452" s="296"/>
      <c r="AH452" s="296"/>
      <c r="AI452" s="296"/>
      <c r="AJ452" s="296"/>
      <c r="AK452" s="296"/>
      <c r="AL452" s="296"/>
      <c r="AM452" s="296"/>
      <c r="AN452" s="296"/>
      <c r="AO452" s="296"/>
      <c r="AP452" s="296"/>
      <c r="AQ452" s="296"/>
      <c r="AR452" s="296"/>
      <c r="AS452" s="296"/>
      <c r="AT452" s="296"/>
      <c r="AU452" s="296"/>
      <c r="AV452" s="296"/>
      <c r="AW452" s="296"/>
      <c r="AX452" s="296"/>
      <c r="AY452" s="296"/>
      <c r="AZ452" s="296"/>
      <c r="BA452" s="296"/>
      <c r="BB452" s="296"/>
      <c r="BC452" s="296"/>
      <c r="BD452" s="296"/>
      <c r="BE452" s="296"/>
      <c r="BF452" s="296"/>
      <c r="BG452" s="296"/>
      <c r="BH452" s="296"/>
      <c r="BI452" s="296"/>
      <c r="BJ452" s="296"/>
      <c r="BK452" s="296"/>
      <c r="BN452" s="297"/>
      <c r="BO452" s="297"/>
      <c r="BP452" s="297"/>
    </row>
    <row r="453" spans="42:68" s="201" customFormat="1" ht="15" customHeight="1">
      <c r="AP453" s="202"/>
      <c r="AQ453" s="202"/>
      <c r="AR453" s="202"/>
      <c r="AS453" s="202"/>
      <c r="AT453" s="202"/>
      <c r="AU453" s="202"/>
      <c r="AV453" s="202"/>
      <c r="AW453" s="202"/>
      <c r="AX453" s="202"/>
      <c r="AY453" s="202"/>
      <c r="AZ453" s="202"/>
      <c r="BA453" s="202"/>
      <c r="BB453" s="202"/>
      <c r="BC453" s="202"/>
      <c r="BD453" s="202"/>
      <c r="BE453" s="202"/>
      <c r="BF453" s="202"/>
      <c r="BG453" s="202"/>
      <c r="BH453" s="202"/>
      <c r="BI453" s="202"/>
      <c r="BJ453" s="202"/>
      <c r="BK453" s="202"/>
      <c r="BN453" s="291"/>
      <c r="BO453" s="291"/>
      <c r="BP453" s="291"/>
    </row>
    <row r="454" spans="42:63" s="201" customFormat="1" ht="15"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202"/>
      <c r="BG454" s="202"/>
      <c r="BH454" s="202"/>
      <c r="BI454" s="202"/>
      <c r="BJ454" s="202"/>
      <c r="BK454" s="202"/>
    </row>
    <row r="455" spans="42:63" s="201" customFormat="1" ht="15"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202"/>
      <c r="BG455" s="202"/>
      <c r="BH455" s="202"/>
      <c r="BI455" s="202"/>
      <c r="BJ455" s="202"/>
      <c r="BK455" s="202"/>
    </row>
    <row r="456" spans="42:63" s="201" customFormat="1" ht="15">
      <c r="AP456" s="202"/>
      <c r="AQ456" s="202"/>
      <c r="AR456" s="202"/>
      <c r="AS456" s="202"/>
      <c r="AT456" s="202"/>
      <c r="AU456" s="202"/>
      <c r="AV456" s="202"/>
      <c r="AW456" s="202"/>
      <c r="AX456" s="202"/>
      <c r="AY456" s="202"/>
      <c r="AZ456" s="202"/>
      <c r="BA456" s="202"/>
      <c r="BB456" s="202"/>
      <c r="BC456" s="202"/>
      <c r="BD456" s="202"/>
      <c r="BE456" s="202"/>
      <c r="BF456" s="202"/>
      <c r="BG456" s="202"/>
      <c r="BH456" s="202"/>
      <c r="BI456" s="202"/>
      <c r="BJ456" s="202"/>
      <c r="BK456" s="202"/>
    </row>
    <row r="457" spans="42:63" s="201" customFormat="1" ht="15"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2"/>
      <c r="AZ457" s="202"/>
      <c r="BA457" s="202"/>
      <c r="BB457" s="202"/>
      <c r="BC457" s="202"/>
      <c r="BD457" s="202"/>
      <c r="BE457" s="202"/>
      <c r="BF457" s="202"/>
      <c r="BG457" s="202"/>
      <c r="BH457" s="202"/>
      <c r="BI457" s="202"/>
      <c r="BJ457" s="202"/>
      <c r="BK457" s="202"/>
    </row>
  </sheetData>
  <sheetProtection selectLockedCells="1" selectUnlockedCells="1"/>
  <mergeCells count="892">
    <mergeCell ref="BG11:BG15"/>
    <mergeCell ref="A16:AO16"/>
    <mergeCell ref="AQ16:BE16"/>
    <mergeCell ref="A2:BK2"/>
    <mergeCell ref="A3:BK3"/>
    <mergeCell ref="A4:BK4"/>
    <mergeCell ref="BG6:BK6"/>
    <mergeCell ref="BK13:BK15"/>
    <mergeCell ref="BH14:BH15"/>
    <mergeCell ref="BI14:BI15"/>
    <mergeCell ref="BH7:BK7"/>
    <mergeCell ref="BH8:BI8"/>
    <mergeCell ref="AP10:BI10"/>
    <mergeCell ref="A17:AO17"/>
    <mergeCell ref="AQ17:BE17"/>
    <mergeCell ref="BH13:BI13"/>
    <mergeCell ref="BJ13:BJ15"/>
    <mergeCell ref="A11:AO15"/>
    <mergeCell ref="BH11:BK11"/>
    <mergeCell ref="BH12:BK12"/>
    <mergeCell ref="AP11:AP15"/>
    <mergeCell ref="AQ11:AX15"/>
    <mergeCell ref="BF11:BF15"/>
    <mergeCell ref="A20:AO20"/>
    <mergeCell ref="AQ20:BE20"/>
    <mergeCell ref="A21:AO21"/>
    <mergeCell ref="AQ21:BE21"/>
    <mergeCell ref="A18:AO18"/>
    <mergeCell ref="AQ18:BE18"/>
    <mergeCell ref="A19:AO19"/>
    <mergeCell ref="AQ19:BE19"/>
    <mergeCell ref="A24:AO24"/>
    <mergeCell ref="AQ24:BB24"/>
    <mergeCell ref="A25:AO25"/>
    <mergeCell ref="AQ25:BB25"/>
    <mergeCell ref="A22:AO22"/>
    <mergeCell ref="AQ22:BB22"/>
    <mergeCell ref="A23:AO23"/>
    <mergeCell ref="AQ23:BB23"/>
    <mergeCell ref="A28:AO28"/>
    <mergeCell ref="AQ28:BB28"/>
    <mergeCell ref="A29:AO29"/>
    <mergeCell ref="AQ29:BB29"/>
    <mergeCell ref="A26:AO26"/>
    <mergeCell ref="AQ26:BB26"/>
    <mergeCell ref="A27:AO27"/>
    <mergeCell ref="AQ27:BB27"/>
    <mergeCell ref="A32:AO32"/>
    <mergeCell ref="AQ32:BB32"/>
    <mergeCell ref="A33:AO33"/>
    <mergeCell ref="AQ33:BB33"/>
    <mergeCell ref="A30:AO30"/>
    <mergeCell ref="AQ30:BB30"/>
    <mergeCell ref="A31:AO31"/>
    <mergeCell ref="AQ31:BB31"/>
    <mergeCell ref="A36:AO36"/>
    <mergeCell ref="AQ36:BB36"/>
    <mergeCell ref="A37:AO37"/>
    <mergeCell ref="AQ37:BB37"/>
    <mergeCell ref="A34:AO34"/>
    <mergeCell ref="AQ34:BB34"/>
    <mergeCell ref="A35:AO35"/>
    <mergeCell ref="AQ35:BB35"/>
    <mergeCell ref="A40:AO40"/>
    <mergeCell ref="AQ40:BB40"/>
    <mergeCell ref="A41:AO41"/>
    <mergeCell ref="AQ41:BB41"/>
    <mergeCell ref="A38:AO38"/>
    <mergeCell ref="AQ38:BB38"/>
    <mergeCell ref="A39:AO39"/>
    <mergeCell ref="AQ39:BB39"/>
    <mergeCell ref="A44:AO44"/>
    <mergeCell ref="AQ44:BE44"/>
    <mergeCell ref="A45:AO45"/>
    <mergeCell ref="AQ45:BE45"/>
    <mergeCell ref="A42:AO42"/>
    <mergeCell ref="AQ42:BE42"/>
    <mergeCell ref="A43:AO43"/>
    <mergeCell ref="AQ43:BB43"/>
    <mergeCell ref="A48:AO48"/>
    <mergeCell ref="AQ48:BB48"/>
    <mergeCell ref="A49:AO49"/>
    <mergeCell ref="AQ49:BE49"/>
    <mergeCell ref="A46:AO46"/>
    <mergeCell ref="AQ46:BB46"/>
    <mergeCell ref="A47:AO47"/>
    <mergeCell ref="AQ47:BB47"/>
    <mergeCell ref="A52:AO52"/>
    <mergeCell ref="AQ52:BB52"/>
    <mergeCell ref="A53:AO53"/>
    <mergeCell ref="AQ53:BB53"/>
    <mergeCell ref="A50:AO50"/>
    <mergeCell ref="AQ50:BE50"/>
    <mergeCell ref="A51:AO51"/>
    <mergeCell ref="AQ51:BB51"/>
    <mergeCell ref="A56:AO56"/>
    <mergeCell ref="AQ56:BB56"/>
    <mergeCell ref="A57:AO57"/>
    <mergeCell ref="AQ57:BB57"/>
    <mergeCell ref="A54:AO54"/>
    <mergeCell ref="AQ54:BB54"/>
    <mergeCell ref="A55:AO55"/>
    <mergeCell ref="AQ55:BB55"/>
    <mergeCell ref="A60:AO60"/>
    <mergeCell ref="AQ60:BB60"/>
    <mergeCell ref="A61:AO61"/>
    <mergeCell ref="AQ61:BB61"/>
    <mergeCell ref="A58:AO58"/>
    <mergeCell ref="AQ58:BB58"/>
    <mergeCell ref="A59:AO59"/>
    <mergeCell ref="AQ59:BB59"/>
    <mergeCell ref="A64:AO64"/>
    <mergeCell ref="AQ64:BB64"/>
    <mergeCell ref="A65:AO65"/>
    <mergeCell ref="AQ65:BE65"/>
    <mergeCell ref="A62:AO62"/>
    <mergeCell ref="AQ62:BB62"/>
    <mergeCell ref="A63:AO63"/>
    <mergeCell ref="AQ63:BB63"/>
    <mergeCell ref="A68:AO68"/>
    <mergeCell ref="AQ68:BB68"/>
    <mergeCell ref="A69:AO69"/>
    <mergeCell ref="AQ69:BE69"/>
    <mergeCell ref="A66:AO66"/>
    <mergeCell ref="AQ66:BE66"/>
    <mergeCell ref="A67:AO67"/>
    <mergeCell ref="AQ67:BB67"/>
    <mergeCell ref="A72:AO72"/>
    <mergeCell ref="AQ72:BE72"/>
    <mergeCell ref="A73:AO73"/>
    <mergeCell ref="AQ73:BE73"/>
    <mergeCell ref="A70:AO70"/>
    <mergeCell ref="AQ70:BE70"/>
    <mergeCell ref="A71:AO71"/>
    <mergeCell ref="AQ71:BE71"/>
    <mergeCell ref="A76:AO76"/>
    <mergeCell ref="AQ76:BE76"/>
    <mergeCell ref="A77:AO77"/>
    <mergeCell ref="AQ77:BE77"/>
    <mergeCell ref="A74:AO74"/>
    <mergeCell ref="AQ74:AX74"/>
    <mergeCell ref="A75:AO75"/>
    <mergeCell ref="AQ75:BE75"/>
    <mergeCell ref="A80:AO80"/>
    <mergeCell ref="AQ80:BB80"/>
    <mergeCell ref="A81:AO81"/>
    <mergeCell ref="AQ81:BB81"/>
    <mergeCell ref="A78:AO78"/>
    <mergeCell ref="AQ78:BE78"/>
    <mergeCell ref="A79:AO79"/>
    <mergeCell ref="AQ79:BB79"/>
    <mergeCell ref="A84:AO84"/>
    <mergeCell ref="AQ84:BB84"/>
    <mergeCell ref="A85:AO85"/>
    <mergeCell ref="AQ85:BB85"/>
    <mergeCell ref="A82:AO82"/>
    <mergeCell ref="AQ82:BB82"/>
    <mergeCell ref="A83:AO83"/>
    <mergeCell ref="AQ83:BB83"/>
    <mergeCell ref="A88:AO88"/>
    <mergeCell ref="AQ88:BB88"/>
    <mergeCell ref="A89:AO89"/>
    <mergeCell ref="AQ89:BB89"/>
    <mergeCell ref="A86:AO86"/>
    <mergeCell ref="AQ86:BB86"/>
    <mergeCell ref="A87:AO87"/>
    <mergeCell ref="AQ87:BB87"/>
    <mergeCell ref="A92:AO92"/>
    <mergeCell ref="AQ92:BB92"/>
    <mergeCell ref="A93:AO93"/>
    <mergeCell ref="AQ93:BB93"/>
    <mergeCell ref="A90:AO90"/>
    <mergeCell ref="AQ90:BB90"/>
    <mergeCell ref="A91:AO91"/>
    <mergeCell ref="AQ91:BB91"/>
    <mergeCell ref="A97:AO97"/>
    <mergeCell ref="AQ97:BE97"/>
    <mergeCell ref="A98:AO98"/>
    <mergeCell ref="AQ98:BE98"/>
    <mergeCell ref="A94:AO94"/>
    <mergeCell ref="AQ94:BE94"/>
    <mergeCell ref="A95:BK95"/>
    <mergeCell ref="A96:AO96"/>
    <mergeCell ref="AQ96:BB96"/>
    <mergeCell ref="A101:AO101"/>
    <mergeCell ref="AQ101:BB101"/>
    <mergeCell ref="A102:AO102"/>
    <mergeCell ref="AQ102:BE102"/>
    <mergeCell ref="A99:AO99"/>
    <mergeCell ref="AQ99:BB99"/>
    <mergeCell ref="A100:AO100"/>
    <mergeCell ref="AQ100:BB100"/>
    <mergeCell ref="A105:AO105"/>
    <mergeCell ref="AQ105:BB105"/>
    <mergeCell ref="A106:AO106"/>
    <mergeCell ref="AQ106:BB106"/>
    <mergeCell ref="A103:AO103"/>
    <mergeCell ref="AQ103:BE103"/>
    <mergeCell ref="A104:AO104"/>
    <mergeCell ref="AQ104:BB104"/>
    <mergeCell ref="A109:AO109"/>
    <mergeCell ref="AQ109:BB109"/>
    <mergeCell ref="A110:AO110"/>
    <mergeCell ref="AQ110:BB110"/>
    <mergeCell ref="A107:AO107"/>
    <mergeCell ref="AQ107:BB107"/>
    <mergeCell ref="A108:AO108"/>
    <mergeCell ref="AQ108:BB108"/>
    <mergeCell ref="A113:AO113"/>
    <mergeCell ref="AQ113:BB113"/>
    <mergeCell ref="A114:AO114"/>
    <mergeCell ref="AQ114:BB114"/>
    <mergeCell ref="A111:AO111"/>
    <mergeCell ref="AQ111:BB111"/>
    <mergeCell ref="A112:AO112"/>
    <mergeCell ref="AQ112:BB112"/>
    <mergeCell ref="A117:AO117"/>
    <mergeCell ref="AQ117:BB117"/>
    <mergeCell ref="A118:AO118"/>
    <mergeCell ref="AQ118:BE118"/>
    <mergeCell ref="A115:AO115"/>
    <mergeCell ref="AQ115:BB115"/>
    <mergeCell ref="A116:AO116"/>
    <mergeCell ref="AQ116:BB116"/>
    <mergeCell ref="A121:AO121"/>
    <mergeCell ref="AQ121:BB121"/>
    <mergeCell ref="A122:AO122"/>
    <mergeCell ref="AQ122:BE122"/>
    <mergeCell ref="A119:AO119"/>
    <mergeCell ref="AQ119:BE119"/>
    <mergeCell ref="A120:AO120"/>
    <mergeCell ref="AQ120:BB120"/>
    <mergeCell ref="A125:AO125"/>
    <mergeCell ref="AQ125:BE125"/>
    <mergeCell ref="A126:AO126"/>
    <mergeCell ref="AQ126:BE126"/>
    <mergeCell ref="A123:AO123"/>
    <mergeCell ref="AQ123:BE123"/>
    <mergeCell ref="A124:AO124"/>
    <mergeCell ref="AQ124:BE124"/>
    <mergeCell ref="A129:AO129"/>
    <mergeCell ref="AQ129:BE129"/>
    <mergeCell ref="A130:AO130"/>
    <mergeCell ref="AQ130:BE130"/>
    <mergeCell ref="A127:AO127"/>
    <mergeCell ref="AQ127:AX127"/>
    <mergeCell ref="A128:AO128"/>
    <mergeCell ref="AQ128:BE128"/>
    <mergeCell ref="A133:AO133"/>
    <mergeCell ref="AQ133:BB133"/>
    <mergeCell ref="A134:AO134"/>
    <mergeCell ref="AQ134:BB134"/>
    <mergeCell ref="A131:AO131"/>
    <mergeCell ref="AQ131:BE131"/>
    <mergeCell ref="A132:AO132"/>
    <mergeCell ref="AQ132:BB132"/>
    <mergeCell ref="A137:AO137"/>
    <mergeCell ref="AQ137:BB137"/>
    <mergeCell ref="A138:AO138"/>
    <mergeCell ref="AQ138:BB138"/>
    <mergeCell ref="A135:AO135"/>
    <mergeCell ref="AQ135:BB135"/>
    <mergeCell ref="A136:AO136"/>
    <mergeCell ref="AQ136:BB136"/>
    <mergeCell ref="A141:AO141"/>
    <mergeCell ref="AQ141:BB141"/>
    <mergeCell ref="A142:AO142"/>
    <mergeCell ref="AQ142:BB142"/>
    <mergeCell ref="A139:AO139"/>
    <mergeCell ref="AQ139:BB139"/>
    <mergeCell ref="A140:AO140"/>
    <mergeCell ref="AQ140:BB140"/>
    <mergeCell ref="A145:AO145"/>
    <mergeCell ref="AQ145:BB145"/>
    <mergeCell ref="A146:AO146"/>
    <mergeCell ref="AQ146:BB146"/>
    <mergeCell ref="A143:AO143"/>
    <mergeCell ref="AQ143:BB143"/>
    <mergeCell ref="A144:AO144"/>
    <mergeCell ref="AQ144:BB144"/>
    <mergeCell ref="A150:AO150"/>
    <mergeCell ref="AQ150:BE150"/>
    <mergeCell ref="A151:AO151"/>
    <mergeCell ref="AQ151:BB151"/>
    <mergeCell ref="A147:BK147"/>
    <mergeCell ref="A148:AO148"/>
    <mergeCell ref="AQ148:BB148"/>
    <mergeCell ref="A149:AO149"/>
    <mergeCell ref="AQ149:BE149"/>
    <mergeCell ref="A154:AO154"/>
    <mergeCell ref="AQ154:BE154"/>
    <mergeCell ref="A155:AO155"/>
    <mergeCell ref="AQ155:BE155"/>
    <mergeCell ref="A152:AO152"/>
    <mergeCell ref="AQ152:BB152"/>
    <mergeCell ref="A153:AO153"/>
    <mergeCell ref="AQ153:BB153"/>
    <mergeCell ref="A158:AO158"/>
    <mergeCell ref="AQ158:BB158"/>
    <mergeCell ref="A159:AO159"/>
    <mergeCell ref="AQ159:BB159"/>
    <mergeCell ref="A156:AO156"/>
    <mergeCell ref="AQ156:BB156"/>
    <mergeCell ref="A157:AO157"/>
    <mergeCell ref="AQ157:BB157"/>
    <mergeCell ref="A162:AO162"/>
    <mergeCell ref="AQ162:BB162"/>
    <mergeCell ref="A163:AO163"/>
    <mergeCell ref="AQ163:BB163"/>
    <mergeCell ref="A160:AO160"/>
    <mergeCell ref="AQ160:BB160"/>
    <mergeCell ref="A161:AO161"/>
    <mergeCell ref="AQ161:BB161"/>
    <mergeCell ref="A166:AO166"/>
    <mergeCell ref="AQ166:BB166"/>
    <mergeCell ref="A167:AO167"/>
    <mergeCell ref="AQ167:BB167"/>
    <mergeCell ref="A164:AO164"/>
    <mergeCell ref="AQ164:BB164"/>
    <mergeCell ref="A165:AO165"/>
    <mergeCell ref="AQ165:BB165"/>
    <mergeCell ref="A170:AO170"/>
    <mergeCell ref="AQ170:BE170"/>
    <mergeCell ref="A171:AO171"/>
    <mergeCell ref="AQ171:BE171"/>
    <mergeCell ref="A168:AO168"/>
    <mergeCell ref="AQ168:BB168"/>
    <mergeCell ref="A169:AO169"/>
    <mergeCell ref="AQ169:BB169"/>
    <mergeCell ref="A174:AO174"/>
    <mergeCell ref="AQ174:BE174"/>
    <mergeCell ref="A175:AO175"/>
    <mergeCell ref="AQ175:BE175"/>
    <mergeCell ref="A172:AO172"/>
    <mergeCell ref="AQ172:BB172"/>
    <mergeCell ref="A173:AO173"/>
    <mergeCell ref="AQ173:BB173"/>
    <mergeCell ref="A178:AO178"/>
    <mergeCell ref="AQ178:BE178"/>
    <mergeCell ref="A179:AO179"/>
    <mergeCell ref="AQ179:AX179"/>
    <mergeCell ref="A176:AO176"/>
    <mergeCell ref="AQ176:BE176"/>
    <mergeCell ref="A177:AO177"/>
    <mergeCell ref="AQ177:BE177"/>
    <mergeCell ref="A182:AO182"/>
    <mergeCell ref="AQ182:BE182"/>
    <mergeCell ref="A183:AO183"/>
    <mergeCell ref="AQ183:BE183"/>
    <mergeCell ref="A180:AO180"/>
    <mergeCell ref="AQ180:BE180"/>
    <mergeCell ref="A181:AO181"/>
    <mergeCell ref="AQ181:BE181"/>
    <mergeCell ref="A186:AO186"/>
    <mergeCell ref="AQ186:BB186"/>
    <mergeCell ref="A187:AO187"/>
    <mergeCell ref="AQ187:BB187"/>
    <mergeCell ref="A184:AO184"/>
    <mergeCell ref="AQ184:BB184"/>
    <mergeCell ref="A185:AO185"/>
    <mergeCell ref="AQ185:BB185"/>
    <mergeCell ref="A190:AO190"/>
    <mergeCell ref="AQ190:BB190"/>
    <mergeCell ref="A191:AO191"/>
    <mergeCell ref="AQ191:BB191"/>
    <mergeCell ref="A188:AO188"/>
    <mergeCell ref="AQ188:BB188"/>
    <mergeCell ref="A189:AO189"/>
    <mergeCell ref="AQ189:BB189"/>
    <mergeCell ref="A194:AO194"/>
    <mergeCell ref="AQ194:BB194"/>
    <mergeCell ref="A195:AO195"/>
    <mergeCell ref="AQ195:BB195"/>
    <mergeCell ref="A192:AO192"/>
    <mergeCell ref="AQ192:BB192"/>
    <mergeCell ref="A193:AO193"/>
    <mergeCell ref="AQ193:BB193"/>
    <mergeCell ref="A198:AO198"/>
    <mergeCell ref="AQ198:BB198"/>
    <mergeCell ref="A199:BK199"/>
    <mergeCell ref="A200:AO200"/>
    <mergeCell ref="AQ200:BB200"/>
    <mergeCell ref="A196:AO196"/>
    <mergeCell ref="AQ196:BB196"/>
    <mergeCell ref="A197:AO197"/>
    <mergeCell ref="AQ197:BB197"/>
    <mergeCell ref="A203:AO203"/>
    <mergeCell ref="AQ203:BB203"/>
    <mergeCell ref="A204:AO204"/>
    <mergeCell ref="AQ204:BB204"/>
    <mergeCell ref="A201:AO201"/>
    <mergeCell ref="AQ201:BE201"/>
    <mergeCell ref="A202:AO202"/>
    <mergeCell ref="AQ202:BE202"/>
    <mergeCell ref="A207:AO207"/>
    <mergeCell ref="AQ207:BE207"/>
    <mergeCell ref="A208:AO208"/>
    <mergeCell ref="AQ208:BB208"/>
    <mergeCell ref="A205:AO205"/>
    <mergeCell ref="AQ205:BB205"/>
    <mergeCell ref="A206:AO206"/>
    <mergeCell ref="AQ206:BE206"/>
    <mergeCell ref="A211:AO211"/>
    <mergeCell ref="AQ211:BB211"/>
    <mergeCell ref="A212:AO212"/>
    <mergeCell ref="AQ212:BB212"/>
    <mergeCell ref="A209:AO209"/>
    <mergeCell ref="AQ209:BB209"/>
    <mergeCell ref="A210:AO210"/>
    <mergeCell ref="AQ210:BB210"/>
    <mergeCell ref="A215:AO215"/>
    <mergeCell ref="AQ215:BB215"/>
    <mergeCell ref="A216:AO216"/>
    <mergeCell ref="AQ216:BB216"/>
    <mergeCell ref="A213:AO213"/>
    <mergeCell ref="AQ213:BB213"/>
    <mergeCell ref="A214:AO214"/>
    <mergeCell ref="AQ214:BB214"/>
    <mergeCell ref="A219:AO219"/>
    <mergeCell ref="AQ219:BB219"/>
    <mergeCell ref="A220:AO220"/>
    <mergeCell ref="AQ220:BB220"/>
    <mergeCell ref="A217:AO217"/>
    <mergeCell ref="AQ217:BB217"/>
    <mergeCell ref="A218:AO218"/>
    <mergeCell ref="AQ218:BB218"/>
    <mergeCell ref="A223:AO223"/>
    <mergeCell ref="AQ223:BE223"/>
    <mergeCell ref="A224:AO224"/>
    <mergeCell ref="AQ224:BB224"/>
    <mergeCell ref="A221:AO221"/>
    <mergeCell ref="AQ221:BB221"/>
    <mergeCell ref="A222:AO222"/>
    <mergeCell ref="AQ222:BE222"/>
    <mergeCell ref="A227:AO227"/>
    <mergeCell ref="AQ227:BE227"/>
    <mergeCell ref="A228:AO228"/>
    <mergeCell ref="AQ228:BE228"/>
    <mergeCell ref="A225:AO225"/>
    <mergeCell ref="AQ225:BB225"/>
    <mergeCell ref="A226:AO226"/>
    <mergeCell ref="AQ226:BE226"/>
    <mergeCell ref="A231:AO231"/>
    <mergeCell ref="AQ231:AX231"/>
    <mergeCell ref="A232:AO232"/>
    <mergeCell ref="AQ232:BE232"/>
    <mergeCell ref="A229:AO229"/>
    <mergeCell ref="AQ229:BE229"/>
    <mergeCell ref="A230:AO230"/>
    <mergeCell ref="AQ230:BE230"/>
    <mergeCell ref="A235:AO235"/>
    <mergeCell ref="AQ235:BE235"/>
    <mergeCell ref="A236:AO236"/>
    <mergeCell ref="AQ236:BB236"/>
    <mergeCell ref="A233:AO233"/>
    <mergeCell ref="AQ233:BE233"/>
    <mergeCell ref="A234:AO234"/>
    <mergeCell ref="AQ234:BE234"/>
    <mergeCell ref="A239:AO239"/>
    <mergeCell ref="AQ239:BB239"/>
    <mergeCell ref="A240:AO240"/>
    <mergeCell ref="AQ240:BB240"/>
    <mergeCell ref="A237:AO237"/>
    <mergeCell ref="AQ237:BB237"/>
    <mergeCell ref="A238:AO238"/>
    <mergeCell ref="AQ238:BB238"/>
    <mergeCell ref="A243:AO243"/>
    <mergeCell ref="AQ243:BB243"/>
    <mergeCell ref="A244:AO244"/>
    <mergeCell ref="AQ244:BB244"/>
    <mergeCell ref="A241:AO241"/>
    <mergeCell ref="AQ241:BB241"/>
    <mergeCell ref="A242:AO242"/>
    <mergeCell ref="AQ242:BB242"/>
    <mergeCell ref="A247:AO247"/>
    <mergeCell ref="AQ247:BB247"/>
    <mergeCell ref="A248:AO248"/>
    <mergeCell ref="AQ248:BB248"/>
    <mergeCell ref="A245:AO245"/>
    <mergeCell ref="AQ245:BB245"/>
    <mergeCell ref="A246:AO246"/>
    <mergeCell ref="AQ246:BB246"/>
    <mergeCell ref="A251:BK251"/>
    <mergeCell ref="A252:AO252"/>
    <mergeCell ref="AQ252:BB252"/>
    <mergeCell ref="A253:AO253"/>
    <mergeCell ref="AQ253:BE253"/>
    <mergeCell ref="A249:AO249"/>
    <mergeCell ref="AQ249:BB249"/>
    <mergeCell ref="A250:AO250"/>
    <mergeCell ref="AQ250:BB250"/>
    <mergeCell ref="A256:AO256"/>
    <mergeCell ref="AQ256:BB256"/>
    <mergeCell ref="A257:AO257"/>
    <mergeCell ref="AQ257:BB257"/>
    <mergeCell ref="A254:AO254"/>
    <mergeCell ref="AQ254:BE254"/>
    <mergeCell ref="A255:AO255"/>
    <mergeCell ref="AQ255:BB255"/>
    <mergeCell ref="A260:AO260"/>
    <mergeCell ref="AQ260:BB260"/>
    <mergeCell ref="A261:AO261"/>
    <mergeCell ref="AQ261:BB261"/>
    <mergeCell ref="A258:AO258"/>
    <mergeCell ref="AQ258:BE258"/>
    <mergeCell ref="A259:AO259"/>
    <mergeCell ref="AQ259:BE259"/>
    <mergeCell ref="A264:AO264"/>
    <mergeCell ref="AQ264:BB264"/>
    <mergeCell ref="A265:AO265"/>
    <mergeCell ref="AQ265:BB265"/>
    <mergeCell ref="A262:AO262"/>
    <mergeCell ref="AQ262:BB262"/>
    <mergeCell ref="A263:AO263"/>
    <mergeCell ref="AQ263:BB263"/>
    <mergeCell ref="A268:AO268"/>
    <mergeCell ref="AQ268:BB268"/>
    <mergeCell ref="A269:AO269"/>
    <mergeCell ref="AQ269:BB269"/>
    <mergeCell ref="A266:AO266"/>
    <mergeCell ref="AQ266:BB266"/>
    <mergeCell ref="A267:AO267"/>
    <mergeCell ref="AQ267:BB267"/>
    <mergeCell ref="A272:AO272"/>
    <mergeCell ref="AQ272:BB272"/>
    <mergeCell ref="A273:AO273"/>
    <mergeCell ref="AQ273:BB273"/>
    <mergeCell ref="A270:AO270"/>
    <mergeCell ref="AQ270:BB270"/>
    <mergeCell ref="A271:AO271"/>
    <mergeCell ref="AQ271:BB271"/>
    <mergeCell ref="A276:AO276"/>
    <mergeCell ref="AQ276:BB276"/>
    <mergeCell ref="A277:AO277"/>
    <mergeCell ref="AQ277:BB277"/>
    <mergeCell ref="A274:AO274"/>
    <mergeCell ref="AQ274:BE274"/>
    <mergeCell ref="A275:AO275"/>
    <mergeCell ref="AQ275:BE275"/>
    <mergeCell ref="A280:AO280"/>
    <mergeCell ref="AQ280:BE280"/>
    <mergeCell ref="A281:AO281"/>
    <mergeCell ref="AQ281:BE281"/>
    <mergeCell ref="A278:AO278"/>
    <mergeCell ref="AQ278:BE278"/>
    <mergeCell ref="A279:AO279"/>
    <mergeCell ref="AQ279:BE279"/>
    <mergeCell ref="A284:AO284"/>
    <mergeCell ref="AQ284:BE284"/>
    <mergeCell ref="A285:AO285"/>
    <mergeCell ref="AQ285:BE285"/>
    <mergeCell ref="A282:AO282"/>
    <mergeCell ref="AQ282:BE282"/>
    <mergeCell ref="A283:AO283"/>
    <mergeCell ref="AQ283:AX283"/>
    <mergeCell ref="A288:AO288"/>
    <mergeCell ref="AQ288:BB288"/>
    <mergeCell ref="A289:AO289"/>
    <mergeCell ref="AQ289:BB289"/>
    <mergeCell ref="A286:AO286"/>
    <mergeCell ref="AQ286:BE286"/>
    <mergeCell ref="A287:AO287"/>
    <mergeCell ref="AQ287:BE287"/>
    <mergeCell ref="A292:AO292"/>
    <mergeCell ref="AQ292:BB292"/>
    <mergeCell ref="A293:AO293"/>
    <mergeCell ref="AQ293:BB293"/>
    <mergeCell ref="A290:AO290"/>
    <mergeCell ref="AQ290:BB290"/>
    <mergeCell ref="A291:AO291"/>
    <mergeCell ref="AQ291:BB291"/>
    <mergeCell ref="A296:AO296"/>
    <mergeCell ref="AQ296:BB296"/>
    <mergeCell ref="A297:AO297"/>
    <mergeCell ref="AQ297:BB297"/>
    <mergeCell ref="A294:AO294"/>
    <mergeCell ref="AQ294:BB294"/>
    <mergeCell ref="A295:AO295"/>
    <mergeCell ref="AQ295:BB295"/>
    <mergeCell ref="A300:AO300"/>
    <mergeCell ref="AQ300:BB300"/>
    <mergeCell ref="A301:AO301"/>
    <mergeCell ref="AQ301:BB301"/>
    <mergeCell ref="A298:AO298"/>
    <mergeCell ref="AQ298:BB298"/>
    <mergeCell ref="A299:AO299"/>
    <mergeCell ref="AQ299:BB299"/>
    <mergeCell ref="A304:AO304"/>
    <mergeCell ref="AQ304:BB304"/>
    <mergeCell ref="A305:AO305"/>
    <mergeCell ref="AQ305:BB305"/>
    <mergeCell ref="A302:AO302"/>
    <mergeCell ref="AQ302:BB302"/>
    <mergeCell ref="A303:AO303"/>
    <mergeCell ref="AQ303:BB303"/>
    <mergeCell ref="A308:AO308"/>
    <mergeCell ref="AQ308:BB308"/>
    <mergeCell ref="A309:AO309"/>
    <mergeCell ref="AQ309:BB309"/>
    <mergeCell ref="A306:AO306"/>
    <mergeCell ref="AQ306:BB306"/>
    <mergeCell ref="A307:AO307"/>
    <mergeCell ref="AQ307:BB307"/>
    <mergeCell ref="A312:AO312"/>
    <mergeCell ref="AQ312:BB312"/>
    <mergeCell ref="A313:AO313"/>
    <mergeCell ref="AQ313:BB313"/>
    <mergeCell ref="A310:AO310"/>
    <mergeCell ref="AQ310:BB310"/>
    <mergeCell ref="A311:AO311"/>
    <mergeCell ref="AQ311:BB311"/>
    <mergeCell ref="A316:AO316"/>
    <mergeCell ref="AQ316:BB316"/>
    <mergeCell ref="A317:AO317"/>
    <mergeCell ref="AQ317:BB317"/>
    <mergeCell ref="A314:AO314"/>
    <mergeCell ref="AQ314:BB314"/>
    <mergeCell ref="A315:AO315"/>
    <mergeCell ref="AQ315:BB315"/>
    <mergeCell ref="A320:AO320"/>
    <mergeCell ref="AQ320:BB320"/>
    <mergeCell ref="A321:AO321"/>
    <mergeCell ref="AQ321:BB321"/>
    <mergeCell ref="A318:AO318"/>
    <mergeCell ref="AQ318:BB318"/>
    <mergeCell ref="A319:AO319"/>
    <mergeCell ref="AQ319:BB319"/>
    <mergeCell ref="A324:AO324"/>
    <mergeCell ref="AQ324:BB324"/>
    <mergeCell ref="A325:AO325"/>
    <mergeCell ref="AQ325:BB325"/>
    <mergeCell ref="A322:AO322"/>
    <mergeCell ref="AQ322:BB322"/>
    <mergeCell ref="A323:AO323"/>
    <mergeCell ref="AQ323:BB323"/>
    <mergeCell ref="A328:AO328"/>
    <mergeCell ref="AQ328:BB328"/>
    <mergeCell ref="A329:AO329"/>
    <mergeCell ref="AQ329:BB329"/>
    <mergeCell ref="A326:AO326"/>
    <mergeCell ref="AQ326:BB326"/>
    <mergeCell ref="A327:AO327"/>
    <mergeCell ref="AQ327:BB327"/>
    <mergeCell ref="A332:AO332"/>
    <mergeCell ref="AQ332:BB332"/>
    <mergeCell ref="A333:AO333"/>
    <mergeCell ref="AQ333:BB333"/>
    <mergeCell ref="A330:AO330"/>
    <mergeCell ref="AQ330:BE330"/>
    <mergeCell ref="A331:AO331"/>
    <mergeCell ref="AQ331:BE331"/>
    <mergeCell ref="A336:AO336"/>
    <mergeCell ref="AQ336:BE336"/>
    <mergeCell ref="A337:AO337"/>
    <mergeCell ref="AQ337:BB337"/>
    <mergeCell ref="A334:AO334"/>
    <mergeCell ref="AQ334:BB334"/>
    <mergeCell ref="A335:AO335"/>
    <mergeCell ref="AQ335:BE335"/>
    <mergeCell ref="A340:AO340"/>
    <mergeCell ref="AQ340:BB340"/>
    <mergeCell ref="A341:AO341"/>
    <mergeCell ref="AQ341:BB341"/>
    <mergeCell ref="A338:AO338"/>
    <mergeCell ref="AQ338:BB338"/>
    <mergeCell ref="A339:AO339"/>
    <mergeCell ref="AQ339:BB339"/>
    <mergeCell ref="A344:AO344"/>
    <mergeCell ref="AQ344:BB344"/>
    <mergeCell ref="A345:AO345"/>
    <mergeCell ref="AQ345:BB345"/>
    <mergeCell ref="A342:AO342"/>
    <mergeCell ref="AQ342:BB342"/>
    <mergeCell ref="A343:AO343"/>
    <mergeCell ref="AQ343:BB343"/>
    <mergeCell ref="A348:AO348"/>
    <mergeCell ref="AQ348:BB348"/>
    <mergeCell ref="A349:AO349"/>
    <mergeCell ref="AQ349:BB349"/>
    <mergeCell ref="A346:AO346"/>
    <mergeCell ref="AQ346:BB346"/>
    <mergeCell ref="A347:AO347"/>
    <mergeCell ref="AQ347:BB347"/>
    <mergeCell ref="A352:AO352"/>
    <mergeCell ref="AQ352:BE352"/>
    <mergeCell ref="A353:AO353"/>
    <mergeCell ref="AQ353:BB353"/>
    <mergeCell ref="A350:AO350"/>
    <mergeCell ref="AQ350:BB350"/>
    <mergeCell ref="A351:AO351"/>
    <mergeCell ref="AQ351:BE351"/>
    <mergeCell ref="A356:AO356"/>
    <mergeCell ref="AQ356:BE356"/>
    <mergeCell ref="A357:AO357"/>
    <mergeCell ref="AQ357:BE357"/>
    <mergeCell ref="A354:AO354"/>
    <mergeCell ref="AQ354:BB354"/>
    <mergeCell ref="A355:AO355"/>
    <mergeCell ref="AQ355:BE355"/>
    <mergeCell ref="A360:AO360"/>
    <mergeCell ref="AQ360:AX360"/>
    <mergeCell ref="A361:AO361"/>
    <mergeCell ref="AQ361:BE361"/>
    <mergeCell ref="A358:AO358"/>
    <mergeCell ref="AQ358:BE358"/>
    <mergeCell ref="A359:AO359"/>
    <mergeCell ref="AQ359:BE359"/>
    <mergeCell ref="A364:AO364"/>
    <mergeCell ref="AQ364:BE364"/>
    <mergeCell ref="A365:AO365"/>
    <mergeCell ref="AQ365:BB365"/>
    <mergeCell ref="A362:AO362"/>
    <mergeCell ref="AQ362:BE362"/>
    <mergeCell ref="A363:AO363"/>
    <mergeCell ref="AQ363:BE363"/>
    <mergeCell ref="A368:AO368"/>
    <mergeCell ref="AQ368:BB368"/>
    <mergeCell ref="A369:AO369"/>
    <mergeCell ref="AQ369:BB369"/>
    <mergeCell ref="A366:AO366"/>
    <mergeCell ref="AQ366:BB366"/>
    <mergeCell ref="A367:AO367"/>
    <mergeCell ref="AQ367:BB367"/>
    <mergeCell ref="A372:AO372"/>
    <mergeCell ref="AQ372:BB372"/>
    <mergeCell ref="A373:AO373"/>
    <mergeCell ref="AQ373:BB373"/>
    <mergeCell ref="A370:AO370"/>
    <mergeCell ref="AQ370:BB370"/>
    <mergeCell ref="A371:AO371"/>
    <mergeCell ref="AQ371:BB371"/>
    <mergeCell ref="A376:AO376"/>
    <mergeCell ref="AQ376:BB376"/>
    <mergeCell ref="A377:AO377"/>
    <mergeCell ref="AQ377:BB377"/>
    <mergeCell ref="A374:AO374"/>
    <mergeCell ref="AQ374:BB374"/>
    <mergeCell ref="A375:AO375"/>
    <mergeCell ref="AQ375:BB375"/>
    <mergeCell ref="A380:AO380"/>
    <mergeCell ref="AQ380:BB380"/>
    <mergeCell ref="A381:AO381"/>
    <mergeCell ref="AQ381:BE381"/>
    <mergeCell ref="A378:AO378"/>
    <mergeCell ref="AQ378:BB378"/>
    <mergeCell ref="A379:AO379"/>
    <mergeCell ref="AQ379:BB379"/>
    <mergeCell ref="A384:AO384"/>
    <mergeCell ref="AQ384:BB384"/>
    <mergeCell ref="A385:AO385"/>
    <mergeCell ref="AQ385:BB385"/>
    <mergeCell ref="A382:AO382"/>
    <mergeCell ref="AQ382:BE382"/>
    <mergeCell ref="A383:AO383"/>
    <mergeCell ref="AQ383:BB383"/>
    <mergeCell ref="A388:AO388"/>
    <mergeCell ref="AQ388:BB388"/>
    <mergeCell ref="A389:AO389"/>
    <mergeCell ref="AQ389:BB389"/>
    <mergeCell ref="A386:AO386"/>
    <mergeCell ref="AQ386:BE386"/>
    <mergeCell ref="A387:AO387"/>
    <mergeCell ref="AQ387:BE387"/>
    <mergeCell ref="A392:AO392"/>
    <mergeCell ref="AQ392:BB392"/>
    <mergeCell ref="A393:AO393"/>
    <mergeCell ref="AQ393:BB393"/>
    <mergeCell ref="A390:AO390"/>
    <mergeCell ref="AQ390:BB390"/>
    <mergeCell ref="A391:AO391"/>
    <mergeCell ref="AQ391:BB391"/>
    <mergeCell ref="A396:AO396"/>
    <mergeCell ref="AQ396:BB396"/>
    <mergeCell ref="A397:AO397"/>
    <mergeCell ref="AQ397:BB397"/>
    <mergeCell ref="A394:AO394"/>
    <mergeCell ref="AQ394:BB394"/>
    <mergeCell ref="A395:AO395"/>
    <mergeCell ref="AQ395:BB395"/>
    <mergeCell ref="A400:AO400"/>
    <mergeCell ref="AQ400:BB400"/>
    <mergeCell ref="A401:AO401"/>
    <mergeCell ref="AQ401:BB401"/>
    <mergeCell ref="A398:AO398"/>
    <mergeCell ref="AQ398:BB398"/>
    <mergeCell ref="A399:AO399"/>
    <mergeCell ref="AQ399:BB399"/>
    <mergeCell ref="A404:AO404"/>
    <mergeCell ref="AQ404:BB404"/>
    <mergeCell ref="A405:AO405"/>
    <mergeCell ref="AQ405:BB405"/>
    <mergeCell ref="A402:AO402"/>
    <mergeCell ref="AQ402:BE402"/>
    <mergeCell ref="A403:AO403"/>
    <mergeCell ref="AQ403:BE403"/>
    <mergeCell ref="A408:AO408"/>
    <mergeCell ref="AQ408:BE408"/>
    <mergeCell ref="A409:AO409"/>
    <mergeCell ref="AQ409:BE409"/>
    <mergeCell ref="A406:AO406"/>
    <mergeCell ref="AQ406:BE406"/>
    <mergeCell ref="A407:AO407"/>
    <mergeCell ref="AQ407:BE407"/>
    <mergeCell ref="A412:AO412"/>
    <mergeCell ref="AQ412:BE412"/>
    <mergeCell ref="A413:AO413"/>
    <mergeCell ref="AQ413:BE413"/>
    <mergeCell ref="A410:AO410"/>
    <mergeCell ref="AQ410:BE410"/>
    <mergeCell ref="A411:AO411"/>
    <mergeCell ref="AQ411:AX411"/>
    <mergeCell ref="A416:AO416"/>
    <mergeCell ref="AQ416:BB416"/>
    <mergeCell ref="A417:AO417"/>
    <mergeCell ref="AQ417:BB417"/>
    <mergeCell ref="A414:AO414"/>
    <mergeCell ref="AQ414:BE414"/>
    <mergeCell ref="A415:AO415"/>
    <mergeCell ref="AQ415:BE415"/>
    <mergeCell ref="A420:AO420"/>
    <mergeCell ref="AQ420:BB420"/>
    <mergeCell ref="A421:AO421"/>
    <mergeCell ref="AQ421:BB421"/>
    <mergeCell ref="A418:AO418"/>
    <mergeCell ref="AQ418:BB418"/>
    <mergeCell ref="A419:AO419"/>
    <mergeCell ref="AQ419:BB419"/>
    <mergeCell ref="A424:AO424"/>
    <mergeCell ref="AQ424:BB424"/>
    <mergeCell ref="A425:AO425"/>
    <mergeCell ref="AQ425:BB425"/>
    <mergeCell ref="A422:AO422"/>
    <mergeCell ref="AQ422:BB422"/>
    <mergeCell ref="A423:AO423"/>
    <mergeCell ref="AQ423:BB423"/>
    <mergeCell ref="A428:AO428"/>
    <mergeCell ref="AQ428:BB428"/>
    <mergeCell ref="A429:AO429"/>
    <mergeCell ref="AQ429:BB429"/>
    <mergeCell ref="A426:AO426"/>
    <mergeCell ref="AQ426:BB426"/>
    <mergeCell ref="A427:AO427"/>
    <mergeCell ref="AQ427:BB427"/>
    <mergeCell ref="A432:AO432"/>
    <mergeCell ref="AQ432:BE432"/>
    <mergeCell ref="A433:AO433"/>
    <mergeCell ref="A430:AO430"/>
    <mergeCell ref="AQ430:BB430"/>
    <mergeCell ref="A431:AO431"/>
    <mergeCell ref="AQ431:AX431"/>
    <mergeCell ref="AQ433:BB433"/>
    <mergeCell ref="A436:AO436"/>
    <mergeCell ref="AQ436:BE436"/>
    <mergeCell ref="A437:AO437"/>
    <mergeCell ref="AQ437:BE437"/>
    <mergeCell ref="A434:AO434"/>
    <mergeCell ref="AQ434:BB434"/>
    <mergeCell ref="A435:AO435"/>
    <mergeCell ref="AQ435:BB435"/>
    <mergeCell ref="A440:AO440"/>
    <mergeCell ref="AQ440:BE440"/>
    <mergeCell ref="A441:AO441"/>
    <mergeCell ref="AQ441:BE441"/>
    <mergeCell ref="A438:AO438"/>
    <mergeCell ref="AQ438:BE438"/>
    <mergeCell ref="A439:AO439"/>
    <mergeCell ref="AQ439:BE439"/>
    <mergeCell ref="A444:AO444"/>
    <mergeCell ref="AQ444:BE444"/>
    <mergeCell ref="A445:AO445"/>
    <mergeCell ref="AQ445:BE445"/>
    <mergeCell ref="A442:AO442"/>
    <mergeCell ref="AQ442:BE442"/>
    <mergeCell ref="A443:AO443"/>
    <mergeCell ref="AQ443:BE443"/>
    <mergeCell ref="BN453:BP453"/>
    <mergeCell ref="A452:BK452"/>
    <mergeCell ref="BN452:BP452"/>
    <mergeCell ref="A448:AO448"/>
    <mergeCell ref="BJ448:BK448"/>
    <mergeCell ref="A446:AO446"/>
    <mergeCell ref="AQ446:BE446"/>
    <mergeCell ref="BJ446:BK446"/>
    <mergeCell ref="A447:AO447"/>
    <mergeCell ref="AQ447:BE447"/>
    <mergeCell ref="BJ445:BK445"/>
    <mergeCell ref="AQ448:BB448"/>
    <mergeCell ref="B450:G450"/>
    <mergeCell ref="I450:Z450"/>
    <mergeCell ref="AA450:AD450"/>
    <mergeCell ref="AE450:AH450"/>
    <mergeCell ref="BJ447:BK447"/>
  </mergeCells>
  <printOptions horizontalCentered="1"/>
  <pageMargins left="0.9840277777777777" right="0.39375" top="0.43333333333333335" bottom="0.39375" header="0.5118055555555555" footer="0.5118055555555555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SheetLayoutView="100" zoomScalePageLayoutView="0" workbookViewId="0" topLeftCell="A1">
      <selection activeCell="A6" sqref="A6:G6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4" width="11.57421875" style="1" customWidth="1"/>
    <col min="5" max="5" width="20.7109375" style="1" customWidth="1"/>
    <col min="6" max="6" width="18.8515625" style="1" customWidth="1"/>
    <col min="7" max="7" width="17.85156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42" t="s">
        <v>244</v>
      </c>
      <c r="B3" s="342"/>
      <c r="C3" s="342"/>
      <c r="D3" s="342"/>
      <c r="E3" s="342"/>
      <c r="F3" s="342"/>
      <c r="G3" s="342"/>
    </row>
    <row r="4" spans="1:7" ht="33.7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9" ht="14.25" customHeight="1">
      <c r="A9" s="371" t="s">
        <v>171</v>
      </c>
      <c r="B9" s="371"/>
      <c r="C9" s="371"/>
      <c r="D9" s="371"/>
      <c r="E9" s="369" t="s">
        <v>204</v>
      </c>
      <c r="F9" s="369" t="s">
        <v>205</v>
      </c>
      <c r="G9" s="369" t="s">
        <v>206</v>
      </c>
      <c r="I9" s="5"/>
    </row>
    <row r="10" spans="1:7" ht="17.25" customHeight="1">
      <c r="A10" s="371"/>
      <c r="B10" s="371"/>
      <c r="C10" s="371"/>
      <c r="D10" s="371"/>
      <c r="E10" s="369"/>
      <c r="F10" s="369"/>
      <c r="G10" s="369"/>
    </row>
    <row r="11" spans="1:7" ht="24.75" customHeight="1">
      <c r="A11" s="367"/>
      <c r="B11" s="367"/>
      <c r="C11" s="367"/>
      <c r="D11" s="367"/>
      <c r="E11" s="9">
        <f>'262'!E22</f>
        <v>0</v>
      </c>
      <c r="F11" s="9">
        <f>'262'!F22</f>
        <v>0</v>
      </c>
      <c r="G11" s="9">
        <f>'262'!G22</f>
        <v>0</v>
      </c>
    </row>
    <row r="12" spans="1:7" ht="24.75" customHeight="1">
      <c r="A12" s="367"/>
      <c r="B12" s="367"/>
      <c r="C12" s="367"/>
      <c r="D12" s="367"/>
      <c r="E12" s="9">
        <f>'262'!E23</f>
        <v>0</v>
      </c>
      <c r="F12" s="9">
        <f>'262'!F23</f>
        <v>0</v>
      </c>
      <c r="G12" s="9">
        <f>'262'!G23</f>
        <v>0</v>
      </c>
    </row>
    <row r="13" spans="1:7" ht="24.75" customHeight="1">
      <c r="A13" s="367"/>
      <c r="B13" s="367"/>
      <c r="C13" s="367"/>
      <c r="D13" s="367"/>
      <c r="E13" s="9">
        <f>'262'!E24</f>
        <v>0</v>
      </c>
      <c r="F13" s="9">
        <f>'262'!F24</f>
        <v>0</v>
      </c>
      <c r="G13" s="9">
        <f>'262'!G24</f>
        <v>0</v>
      </c>
    </row>
    <row r="14" spans="1:7" ht="24.75" customHeight="1">
      <c r="A14" s="367"/>
      <c r="B14" s="367"/>
      <c r="C14" s="367"/>
      <c r="D14" s="367"/>
      <c r="E14" s="9">
        <f>'262'!E25</f>
        <v>0</v>
      </c>
      <c r="F14" s="9">
        <f>'262'!F25</f>
        <v>0</v>
      </c>
      <c r="G14" s="9">
        <f>'262'!G25</f>
        <v>0</v>
      </c>
    </row>
    <row r="15" spans="1:7" ht="24.75" customHeight="1">
      <c r="A15" s="367"/>
      <c r="B15" s="367"/>
      <c r="C15" s="367"/>
      <c r="D15" s="367"/>
      <c r="E15" s="9">
        <f>'262'!E26</f>
        <v>0</v>
      </c>
      <c r="F15" s="9">
        <f>'262'!F26</f>
        <v>0</v>
      </c>
      <c r="G15" s="9">
        <f>'262'!G26</f>
        <v>0</v>
      </c>
    </row>
    <row r="16" spans="1:7" ht="15" customHeight="1">
      <c r="A16" s="340" t="s">
        <v>175</v>
      </c>
      <c r="B16" s="340"/>
      <c r="C16" s="340"/>
      <c r="D16" s="340"/>
      <c r="E16" s="21">
        <f>SUM(E11:E15)</f>
        <v>0</v>
      </c>
      <c r="F16" s="21">
        <f>SUM(F11:F15)</f>
        <v>0</v>
      </c>
      <c r="G16" s="21">
        <f>SUM(G11:G15)</f>
        <v>0</v>
      </c>
    </row>
    <row r="17" spans="1:7" ht="15.75" customHeight="1">
      <c r="A17" s="340" t="s">
        <v>176</v>
      </c>
      <c r="B17" s="340"/>
      <c r="C17" s="340"/>
      <c r="D17" s="340"/>
      <c r="E17" s="21">
        <f>E16/1000</f>
        <v>0</v>
      </c>
      <c r="F17" s="21">
        <f>F16/1000</f>
        <v>0</v>
      </c>
      <c r="G17" s="21">
        <f>G16/1000</f>
        <v>0</v>
      </c>
    </row>
    <row r="18" spans="1:2" ht="12.75" customHeight="1">
      <c r="A18" s="366"/>
      <c r="B18" s="366"/>
    </row>
    <row r="19" spans="1:2" ht="12.75" customHeight="1">
      <c r="A19" s="366"/>
      <c r="B19" s="366"/>
    </row>
    <row r="22" spans="1:7" ht="15.75" customHeight="1">
      <c r="A22" s="6" t="s">
        <v>159</v>
      </c>
      <c r="B22" s="2"/>
      <c r="C22" s="16"/>
      <c r="D22" s="16"/>
      <c r="E22" s="2"/>
      <c r="F22" s="338"/>
      <c r="G22" s="338"/>
    </row>
    <row r="23" spans="1:7" ht="15.75" customHeight="1">
      <c r="A23" s="6"/>
      <c r="B23" s="2"/>
      <c r="C23" s="339" t="s">
        <v>177</v>
      </c>
      <c r="D23" s="339"/>
      <c r="E23" s="2"/>
      <c r="F23" s="339" t="s">
        <v>160</v>
      </c>
      <c r="G23" s="339"/>
    </row>
    <row r="24" spans="1:7" ht="15.75">
      <c r="A24" s="6"/>
      <c r="B24" s="2"/>
      <c r="C24" s="2"/>
      <c r="D24" s="2"/>
      <c r="E24" s="2"/>
      <c r="F24" s="2"/>
      <c r="G24" s="2"/>
    </row>
    <row r="25" spans="1:7" ht="15.75" customHeight="1">
      <c r="A25" s="6" t="s">
        <v>178</v>
      </c>
      <c r="B25" s="2"/>
      <c r="C25" s="16"/>
      <c r="D25" s="16"/>
      <c r="E25" s="2"/>
      <c r="F25" s="338"/>
      <c r="G25" s="338"/>
    </row>
    <row r="26" spans="1:7" ht="15.75" customHeight="1">
      <c r="A26" s="14"/>
      <c r="B26" s="14"/>
      <c r="C26" s="339" t="s">
        <v>177</v>
      </c>
      <c r="D26" s="339"/>
      <c r="E26" s="2"/>
      <c r="F26" s="339" t="s">
        <v>160</v>
      </c>
      <c r="G26" s="339"/>
    </row>
  </sheetData>
  <sheetProtection selectLockedCells="1" selectUnlockedCells="1"/>
  <mergeCells count="25">
    <mergeCell ref="A2:G2"/>
    <mergeCell ref="A3:G3"/>
    <mergeCell ref="A4:G4"/>
    <mergeCell ref="A5:G5"/>
    <mergeCell ref="A6:G6"/>
    <mergeCell ref="A7:F7"/>
    <mergeCell ref="A9:D10"/>
    <mergeCell ref="E9:E10"/>
    <mergeCell ref="F9:F10"/>
    <mergeCell ref="G9:G10"/>
    <mergeCell ref="A15:D15"/>
    <mergeCell ref="A16:D16"/>
    <mergeCell ref="A17:D17"/>
    <mergeCell ref="A18:B18"/>
    <mergeCell ref="A11:D11"/>
    <mergeCell ref="A12:D12"/>
    <mergeCell ref="A13:D13"/>
    <mergeCell ref="A14:D14"/>
    <mergeCell ref="F25:G25"/>
    <mergeCell ref="C26:D26"/>
    <mergeCell ref="F26:G26"/>
    <mergeCell ref="A19:B19"/>
    <mergeCell ref="F22:G22"/>
    <mergeCell ref="C23:D23"/>
    <mergeCell ref="F23:G23"/>
  </mergeCells>
  <printOptions/>
  <pageMargins left="1.070138888888889" right="0.19652777777777777" top="0.9840277777777777" bottom="0.9840277777777777" header="0.5118055555555555" footer="0.5118055555555555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30"/>
  <sheetViews>
    <sheetView view="pageBreakPreview" zoomScale="110" zoomScaleSheetLayoutView="110" zoomScalePageLayoutView="0" workbookViewId="0" topLeftCell="A1">
      <selection activeCell="A15" sqref="A15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4" width="11.57421875" style="1" customWidth="1"/>
    <col min="5" max="5" width="20.7109375" style="1" customWidth="1"/>
    <col min="6" max="6" width="18.140625" style="1" customWidth="1"/>
    <col min="7" max="7" width="18.71093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26.25" customHeight="1">
      <c r="A3" s="342" t="s">
        <v>245</v>
      </c>
      <c r="B3" s="342"/>
      <c r="C3" s="342"/>
      <c r="D3" s="342"/>
      <c r="E3" s="342"/>
      <c r="F3" s="342"/>
      <c r="G3" s="342"/>
    </row>
    <row r="4" spans="1:7" ht="31.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7" ht="14.25" customHeight="1">
      <c r="A9" s="371" t="s">
        <v>171</v>
      </c>
      <c r="B9" s="371"/>
      <c r="C9" s="371"/>
      <c r="D9" s="371"/>
      <c r="E9" s="369" t="s">
        <v>204</v>
      </c>
      <c r="F9" s="369" t="s">
        <v>205</v>
      </c>
      <c r="G9" s="369" t="s">
        <v>206</v>
      </c>
    </row>
    <row r="10" spans="1:7" ht="18" customHeight="1">
      <c r="A10" s="371"/>
      <c r="B10" s="371"/>
      <c r="C10" s="371"/>
      <c r="D10" s="371"/>
      <c r="E10" s="369"/>
      <c r="F10" s="369"/>
      <c r="G10" s="369"/>
    </row>
    <row r="11" spans="1:7" ht="15" customHeight="1">
      <c r="A11" s="367"/>
      <c r="B11" s="367"/>
      <c r="C11" s="367"/>
      <c r="D11" s="367"/>
      <c r="E11" s="9">
        <v>0</v>
      </c>
      <c r="F11" s="9">
        <v>0</v>
      </c>
      <c r="G11" s="9">
        <v>0</v>
      </c>
    </row>
    <row r="12" spans="1:7" ht="15" customHeight="1">
      <c r="A12" s="367"/>
      <c r="B12" s="367"/>
      <c r="C12" s="367"/>
      <c r="D12" s="367"/>
      <c r="E12" s="9">
        <v>0</v>
      </c>
      <c r="F12" s="9">
        <v>0</v>
      </c>
      <c r="G12" s="9">
        <v>0</v>
      </c>
    </row>
    <row r="13" spans="1:7" ht="15" customHeight="1">
      <c r="A13" s="367"/>
      <c r="B13" s="367"/>
      <c r="C13" s="367"/>
      <c r="D13" s="367"/>
      <c r="E13" s="9">
        <v>0</v>
      </c>
      <c r="F13" s="9">
        <v>0</v>
      </c>
      <c r="G13" s="9">
        <v>0</v>
      </c>
    </row>
    <row r="14" spans="1:7" ht="15" customHeight="1">
      <c r="A14" s="367"/>
      <c r="B14" s="367"/>
      <c r="C14" s="367"/>
      <c r="D14" s="367"/>
      <c r="E14" s="9">
        <v>0</v>
      </c>
      <c r="F14" s="9">
        <v>0</v>
      </c>
      <c r="G14" s="9">
        <v>0</v>
      </c>
    </row>
    <row r="15" spans="1:7" ht="15" customHeight="1">
      <c r="A15" s="367"/>
      <c r="B15" s="367"/>
      <c r="C15" s="367"/>
      <c r="D15" s="367"/>
      <c r="E15" s="9">
        <v>0</v>
      </c>
      <c r="F15" s="9">
        <v>0</v>
      </c>
      <c r="G15" s="9">
        <v>0</v>
      </c>
    </row>
    <row r="16" spans="1:7" ht="15" customHeight="1">
      <c r="A16" s="367"/>
      <c r="B16" s="367"/>
      <c r="C16" s="367"/>
      <c r="D16" s="367"/>
      <c r="E16" s="9">
        <v>0</v>
      </c>
      <c r="F16" s="9">
        <v>0</v>
      </c>
      <c r="G16" s="9">
        <v>0</v>
      </c>
    </row>
    <row r="17" spans="1:7" ht="15" customHeight="1">
      <c r="A17" s="367"/>
      <c r="B17" s="367"/>
      <c r="C17" s="367"/>
      <c r="D17" s="367"/>
      <c r="E17" s="9">
        <v>0</v>
      </c>
      <c r="F17" s="9">
        <v>0</v>
      </c>
      <c r="G17" s="9">
        <v>0</v>
      </c>
    </row>
    <row r="18" spans="1:7" ht="15" customHeight="1">
      <c r="A18" s="367"/>
      <c r="B18" s="367"/>
      <c r="C18" s="367"/>
      <c r="D18" s="367"/>
      <c r="E18" s="9">
        <v>0</v>
      </c>
      <c r="F18" s="9">
        <v>0</v>
      </c>
      <c r="G18" s="9">
        <v>0</v>
      </c>
    </row>
    <row r="19" spans="1:7" ht="15" customHeight="1">
      <c r="A19" s="367"/>
      <c r="B19" s="367"/>
      <c r="C19" s="367"/>
      <c r="D19" s="367"/>
      <c r="E19" s="9">
        <v>0</v>
      </c>
      <c r="F19" s="9">
        <v>0</v>
      </c>
      <c r="G19" s="9">
        <v>0</v>
      </c>
    </row>
    <row r="20" spans="1:7" ht="15" customHeight="1">
      <c r="A20" s="367"/>
      <c r="B20" s="367"/>
      <c r="C20" s="367"/>
      <c r="D20" s="367"/>
      <c r="E20" s="9">
        <v>0</v>
      </c>
      <c r="F20" s="9">
        <v>0</v>
      </c>
      <c r="G20" s="9">
        <v>0</v>
      </c>
    </row>
    <row r="21" spans="1:7" ht="15" customHeight="1">
      <c r="A21" s="367"/>
      <c r="B21" s="367"/>
      <c r="C21" s="367"/>
      <c r="D21" s="367"/>
      <c r="E21" s="9">
        <v>0</v>
      </c>
      <c r="F21" s="9">
        <v>0</v>
      </c>
      <c r="G21" s="9">
        <v>0</v>
      </c>
    </row>
    <row r="22" spans="1:7" ht="15" customHeight="1">
      <c r="A22" s="358" t="s">
        <v>175</v>
      </c>
      <c r="B22" s="358"/>
      <c r="C22" s="358"/>
      <c r="D22" s="358"/>
      <c r="E22" s="21">
        <f>SUM(E11:E21)</f>
        <v>0</v>
      </c>
      <c r="F22" s="21">
        <f>SUM(F11:F21)</f>
        <v>0</v>
      </c>
      <c r="G22" s="21">
        <f>SUM(G11:G21)</f>
        <v>0</v>
      </c>
    </row>
    <row r="23" spans="1:7" ht="15.75" customHeight="1">
      <c r="A23" s="358" t="s">
        <v>176</v>
      </c>
      <c r="B23" s="358"/>
      <c r="C23" s="358"/>
      <c r="D23" s="358"/>
      <c r="E23" s="21">
        <f>E22/1000</f>
        <v>0</v>
      </c>
      <c r="F23" s="21">
        <f>F22/1000</f>
        <v>0</v>
      </c>
      <c r="G23" s="21">
        <f>G22/1000</f>
        <v>0</v>
      </c>
    </row>
    <row r="24" spans="1:2" ht="12.75" customHeight="1">
      <c r="A24" s="366"/>
      <c r="B24" s="366"/>
    </row>
    <row r="25" spans="1:2" ht="12.75" customHeight="1">
      <c r="A25" s="366"/>
      <c r="B25" s="366"/>
    </row>
    <row r="26" spans="1:7" ht="15.75" customHeight="1">
      <c r="A26" s="6" t="s">
        <v>159</v>
      </c>
      <c r="B26" s="2"/>
      <c r="C26" s="16"/>
      <c r="D26" s="16"/>
      <c r="E26" s="2"/>
      <c r="F26" s="338"/>
      <c r="G26" s="338"/>
    </row>
    <row r="27" spans="1:7" ht="15.75" customHeight="1">
      <c r="A27" s="6"/>
      <c r="B27" s="2"/>
      <c r="C27" s="339" t="s">
        <v>177</v>
      </c>
      <c r="D27" s="339"/>
      <c r="E27" s="2"/>
      <c r="F27" s="339" t="s">
        <v>160</v>
      </c>
      <c r="G27" s="339"/>
    </row>
    <row r="28" spans="1:7" ht="15.75">
      <c r="A28" s="6"/>
      <c r="B28" s="2"/>
      <c r="C28" s="2"/>
      <c r="D28" s="2"/>
      <c r="E28" s="2"/>
      <c r="F28" s="2"/>
      <c r="G28" s="2"/>
    </row>
    <row r="29" spans="1:7" ht="15.75" customHeight="1">
      <c r="A29" s="6" t="s">
        <v>178</v>
      </c>
      <c r="B29" s="2"/>
      <c r="C29" s="16"/>
      <c r="D29" s="16"/>
      <c r="E29" s="2"/>
      <c r="F29" s="338"/>
      <c r="G29" s="338"/>
    </row>
    <row r="30" spans="1:7" ht="15.75" customHeight="1">
      <c r="A30" s="14"/>
      <c r="B30" s="14"/>
      <c r="C30" s="339" t="s">
        <v>177</v>
      </c>
      <c r="D30" s="339"/>
      <c r="E30" s="2"/>
      <c r="F30" s="339" t="s">
        <v>160</v>
      </c>
      <c r="G30" s="339"/>
    </row>
  </sheetData>
  <sheetProtection selectLockedCells="1" selectUnlockedCells="1"/>
  <mergeCells count="31">
    <mergeCell ref="A2:G2"/>
    <mergeCell ref="A3:G3"/>
    <mergeCell ref="A4:G4"/>
    <mergeCell ref="A5:G5"/>
    <mergeCell ref="A11:D11"/>
    <mergeCell ref="A12:D12"/>
    <mergeCell ref="A13:D13"/>
    <mergeCell ref="A14:D14"/>
    <mergeCell ref="A6:G6"/>
    <mergeCell ref="A7:F7"/>
    <mergeCell ref="A9:D10"/>
    <mergeCell ref="E9:E10"/>
    <mergeCell ref="F9:F10"/>
    <mergeCell ref="G9:G10"/>
    <mergeCell ref="A19:D19"/>
    <mergeCell ref="A20:D20"/>
    <mergeCell ref="A21:D21"/>
    <mergeCell ref="A22:D22"/>
    <mergeCell ref="A15:D15"/>
    <mergeCell ref="A16:D16"/>
    <mergeCell ref="A17:D17"/>
    <mergeCell ref="A18:D18"/>
    <mergeCell ref="C27:D27"/>
    <mergeCell ref="F27:G27"/>
    <mergeCell ref="F29:G29"/>
    <mergeCell ref="C30:D30"/>
    <mergeCell ref="F30:G30"/>
    <mergeCell ref="A23:D23"/>
    <mergeCell ref="A24:B24"/>
    <mergeCell ref="A25:B25"/>
    <mergeCell ref="F26:G26"/>
  </mergeCells>
  <printOptions/>
  <pageMargins left="1.070138888888889" right="0.19652777777777777" top="0.9840277777777777" bottom="0.9840277777777777" header="0.5118055555555555" footer="0.5118055555555555"/>
  <pageSetup horizontalDpi="300" verticalDpi="3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V22"/>
  <sheetViews>
    <sheetView view="pageBreakPreview" zoomScale="110" zoomScaleSheetLayoutView="110" zoomScalePageLayoutView="0" workbookViewId="0" topLeftCell="A1">
      <selection activeCell="E31" sqref="E31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12.140625" style="1" customWidth="1"/>
    <col min="4" max="4" width="11.28125" style="1" customWidth="1"/>
    <col min="5" max="5" width="19.28125" style="1" customWidth="1"/>
    <col min="6" max="6" width="19.7109375" style="1" customWidth="1"/>
    <col min="7" max="7" width="18.140625" style="1" customWidth="1"/>
    <col min="8" max="16384" width="9.140625" style="1" customWidth="1"/>
  </cols>
  <sheetData>
    <row r="2" spans="1:7" ht="18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45.75" customHeight="1">
      <c r="A3" s="342" t="s">
        <v>246</v>
      </c>
      <c r="B3" s="342"/>
      <c r="C3" s="342"/>
      <c r="D3" s="342"/>
      <c r="E3" s="342"/>
      <c r="F3" s="342"/>
      <c r="G3" s="342"/>
    </row>
    <row r="4" spans="1:7" ht="30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9" ht="15.75" customHeight="1">
      <c r="A7" s="342"/>
      <c r="B7" s="342"/>
      <c r="C7" s="342"/>
      <c r="D7" s="342"/>
      <c r="E7" s="342"/>
      <c r="F7" s="342"/>
      <c r="I7" s="5"/>
    </row>
    <row r="8" spans="1:6" ht="12.75">
      <c r="A8" s="2"/>
      <c r="B8" s="2"/>
      <c r="C8" s="2"/>
      <c r="D8" s="2"/>
      <c r="E8" s="2"/>
      <c r="F8" s="2"/>
    </row>
    <row r="9" spans="1:74" s="82" customFormat="1" ht="27" customHeight="1">
      <c r="A9" s="371" t="s">
        <v>171</v>
      </c>
      <c r="B9" s="371"/>
      <c r="C9" s="371"/>
      <c r="D9" s="371"/>
      <c r="E9" s="369" t="s">
        <v>204</v>
      </c>
      <c r="F9" s="369" t="s">
        <v>205</v>
      </c>
      <c r="G9" s="369" t="s">
        <v>206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s="82" customFormat="1" ht="8.25" customHeight="1">
      <c r="A10" s="371"/>
      <c r="B10" s="371"/>
      <c r="C10" s="371"/>
      <c r="D10" s="371"/>
      <c r="E10" s="369"/>
      <c r="F10" s="369"/>
      <c r="G10" s="36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s="82" customFormat="1" ht="24.75" customHeight="1">
      <c r="A11" s="370"/>
      <c r="B11" s="370"/>
      <c r="C11" s="370"/>
      <c r="D11" s="370"/>
      <c r="E11" s="9">
        <v>0</v>
      </c>
      <c r="F11" s="9">
        <v>0</v>
      </c>
      <c r="G11" s="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82" customFormat="1" ht="24.75" customHeight="1">
      <c r="A12" s="370"/>
      <c r="B12" s="370"/>
      <c r="C12" s="370"/>
      <c r="D12" s="370"/>
      <c r="E12" s="9">
        <v>0</v>
      </c>
      <c r="F12" s="9">
        <v>0</v>
      </c>
      <c r="G12" s="9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s="82" customFormat="1" ht="24.75" customHeight="1">
      <c r="A13" s="370"/>
      <c r="B13" s="370"/>
      <c r="C13" s="370"/>
      <c r="D13" s="370"/>
      <c r="E13" s="9">
        <v>0</v>
      </c>
      <c r="F13" s="9">
        <v>0</v>
      </c>
      <c r="G13" s="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82" customFormat="1" ht="15" customHeight="1">
      <c r="A14" s="340" t="s">
        <v>175</v>
      </c>
      <c r="B14" s="340"/>
      <c r="C14" s="340"/>
      <c r="D14" s="340"/>
      <c r="E14" s="22">
        <f>SUM(E11:E13)</f>
        <v>0</v>
      </c>
      <c r="F14" s="22">
        <f>SUM(F11:F13)</f>
        <v>0</v>
      </c>
      <c r="G14" s="22">
        <f>SUM(G11:G13)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82" customFormat="1" ht="15.75" customHeight="1">
      <c r="A15" s="340" t="s">
        <v>176</v>
      </c>
      <c r="B15" s="340"/>
      <c r="C15" s="340"/>
      <c r="D15" s="340"/>
      <c r="E15" s="22">
        <f>E14/1000</f>
        <v>0</v>
      </c>
      <c r="F15" s="22">
        <f>F14/1000</f>
        <v>0</v>
      </c>
      <c r="G15" s="22">
        <f>G14/1000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2.75" customHeight="1">
      <c r="A16" s="366"/>
      <c r="B16" s="36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.75" customHeight="1">
      <c r="A17" s="366"/>
      <c r="B17" s="36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" ht="15.75" customHeight="1">
      <c r="A18" s="6" t="s">
        <v>159</v>
      </c>
      <c r="B18" s="2"/>
      <c r="C18" s="16"/>
      <c r="D18" s="16"/>
      <c r="E18" s="2"/>
      <c r="F18" s="338"/>
      <c r="G18" s="338"/>
    </row>
    <row r="19" spans="1:7" ht="15.75" customHeight="1">
      <c r="A19" s="6"/>
      <c r="B19" s="2"/>
      <c r="C19" s="339" t="s">
        <v>177</v>
      </c>
      <c r="D19" s="339"/>
      <c r="E19" s="2"/>
      <c r="F19" s="339" t="s">
        <v>160</v>
      </c>
      <c r="G19" s="339"/>
    </row>
    <row r="20" spans="1:7" ht="15.75">
      <c r="A20" s="6"/>
      <c r="B20" s="2"/>
      <c r="C20" s="2"/>
      <c r="D20" s="2"/>
      <c r="E20" s="2"/>
      <c r="F20" s="2"/>
      <c r="G20" s="2"/>
    </row>
    <row r="21" spans="1:7" ht="15.75" customHeight="1">
      <c r="A21" s="6" t="s">
        <v>178</v>
      </c>
      <c r="B21" s="2"/>
      <c r="C21" s="16"/>
      <c r="D21" s="16"/>
      <c r="E21" s="2"/>
      <c r="F21" s="338"/>
      <c r="G21" s="338"/>
    </row>
    <row r="22" spans="1:7" ht="15.75" customHeight="1">
      <c r="A22" s="14"/>
      <c r="B22" s="14"/>
      <c r="C22" s="339" t="s">
        <v>177</v>
      </c>
      <c r="D22" s="339"/>
      <c r="E22" s="2"/>
      <c r="F22" s="339" t="s">
        <v>160</v>
      </c>
      <c r="G22" s="339"/>
    </row>
  </sheetData>
  <sheetProtection selectLockedCells="1" selectUnlockedCells="1"/>
  <mergeCells count="23">
    <mergeCell ref="A11:D11"/>
    <mergeCell ref="A12:D12"/>
    <mergeCell ref="A13:D13"/>
    <mergeCell ref="A2:G2"/>
    <mergeCell ref="A3:G3"/>
    <mergeCell ref="A4:G4"/>
    <mergeCell ref="A5:G5"/>
    <mergeCell ref="F21:G21"/>
    <mergeCell ref="C22:D22"/>
    <mergeCell ref="F22:G22"/>
    <mergeCell ref="A6:G6"/>
    <mergeCell ref="A7:F7"/>
    <mergeCell ref="F18:G18"/>
    <mergeCell ref="A9:D10"/>
    <mergeCell ref="E9:E10"/>
    <mergeCell ref="F9:F10"/>
    <mergeCell ref="G9:G10"/>
    <mergeCell ref="A14:D14"/>
    <mergeCell ref="A15:D15"/>
    <mergeCell ref="A16:B16"/>
    <mergeCell ref="A17:B17"/>
    <mergeCell ref="C19:D19"/>
    <mergeCell ref="F19:G19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V22"/>
  <sheetViews>
    <sheetView view="pageBreakPreview" zoomScale="110" zoomScaleSheetLayoutView="110" zoomScalePageLayoutView="0" workbookViewId="0" topLeftCell="A1">
      <selection activeCell="A3" sqref="A3:G3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12.140625" style="1" customWidth="1"/>
    <col min="4" max="4" width="11.28125" style="1" customWidth="1"/>
    <col min="5" max="5" width="19.28125" style="1" customWidth="1"/>
    <col min="6" max="6" width="19.7109375" style="1" customWidth="1"/>
    <col min="7" max="7" width="18.140625" style="1" customWidth="1"/>
    <col min="8" max="16384" width="9.140625" style="1" customWidth="1"/>
  </cols>
  <sheetData>
    <row r="2" spans="1:7" ht="18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45.75" customHeight="1">
      <c r="A3" s="342" t="s">
        <v>247</v>
      </c>
      <c r="B3" s="342"/>
      <c r="C3" s="342"/>
      <c r="D3" s="342"/>
      <c r="E3" s="342"/>
      <c r="F3" s="342"/>
      <c r="G3" s="342"/>
    </row>
    <row r="4" spans="1:7" ht="30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9" ht="15.75" customHeight="1">
      <c r="A7" s="342"/>
      <c r="B7" s="342"/>
      <c r="C7" s="342"/>
      <c r="D7" s="342"/>
      <c r="E7" s="342"/>
      <c r="F7" s="342"/>
      <c r="I7" s="5"/>
    </row>
    <row r="8" spans="1:6" ht="12.75">
      <c r="A8" s="2"/>
      <c r="B8" s="2"/>
      <c r="C8" s="2"/>
      <c r="D8" s="2"/>
      <c r="E8" s="2"/>
      <c r="F8" s="2"/>
    </row>
    <row r="9" spans="1:74" s="82" customFormat="1" ht="27" customHeight="1">
      <c r="A9" s="371" t="s">
        <v>171</v>
      </c>
      <c r="B9" s="371"/>
      <c r="C9" s="371"/>
      <c r="D9" s="371"/>
      <c r="E9" s="369" t="s">
        <v>204</v>
      </c>
      <c r="F9" s="369" t="s">
        <v>205</v>
      </c>
      <c r="G9" s="369" t="s">
        <v>206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s="82" customFormat="1" ht="8.25" customHeight="1">
      <c r="A10" s="371"/>
      <c r="B10" s="371"/>
      <c r="C10" s="371"/>
      <c r="D10" s="371"/>
      <c r="E10" s="369"/>
      <c r="F10" s="369"/>
      <c r="G10" s="36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s="82" customFormat="1" ht="24.75" customHeight="1">
      <c r="A11" s="370"/>
      <c r="B11" s="370"/>
      <c r="C11" s="370"/>
      <c r="D11" s="370"/>
      <c r="E11" s="9">
        <v>0</v>
      </c>
      <c r="F11" s="9">
        <v>0</v>
      </c>
      <c r="G11" s="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82" customFormat="1" ht="24.75" customHeight="1">
      <c r="A12" s="370"/>
      <c r="B12" s="370"/>
      <c r="C12" s="370"/>
      <c r="D12" s="370"/>
      <c r="E12" s="9">
        <v>0</v>
      </c>
      <c r="F12" s="9">
        <v>0</v>
      </c>
      <c r="G12" s="9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s="82" customFormat="1" ht="24.75" customHeight="1">
      <c r="A13" s="370"/>
      <c r="B13" s="370"/>
      <c r="C13" s="370"/>
      <c r="D13" s="370"/>
      <c r="E13" s="9">
        <v>0</v>
      </c>
      <c r="F13" s="9">
        <v>0</v>
      </c>
      <c r="G13" s="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82" customFormat="1" ht="15" customHeight="1">
      <c r="A14" s="340" t="s">
        <v>175</v>
      </c>
      <c r="B14" s="340"/>
      <c r="C14" s="340"/>
      <c r="D14" s="340"/>
      <c r="E14" s="22">
        <f>SUM(E11:E13)</f>
        <v>0</v>
      </c>
      <c r="F14" s="22">
        <f>SUM(F11:F13)</f>
        <v>0</v>
      </c>
      <c r="G14" s="22">
        <f>SUM(G11:G13)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82" customFormat="1" ht="15.75" customHeight="1">
      <c r="A15" s="340" t="s">
        <v>176</v>
      </c>
      <c r="B15" s="340"/>
      <c r="C15" s="340"/>
      <c r="D15" s="340"/>
      <c r="E15" s="22">
        <f>E14/1000</f>
        <v>0</v>
      </c>
      <c r="F15" s="22">
        <f>F14/1000</f>
        <v>0</v>
      </c>
      <c r="G15" s="22">
        <f>G14/1000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2.75" customHeight="1">
      <c r="A16" s="366"/>
      <c r="B16" s="36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.75" customHeight="1">
      <c r="A17" s="366"/>
      <c r="B17" s="36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" ht="15.75" customHeight="1">
      <c r="A18" s="6" t="s">
        <v>159</v>
      </c>
      <c r="B18" s="2"/>
      <c r="C18" s="16"/>
      <c r="D18" s="16"/>
      <c r="E18" s="2"/>
      <c r="F18" s="338"/>
      <c r="G18" s="338"/>
    </row>
    <row r="19" spans="1:7" ht="15.75" customHeight="1">
      <c r="A19" s="6"/>
      <c r="B19" s="2"/>
      <c r="C19" s="339" t="s">
        <v>177</v>
      </c>
      <c r="D19" s="339"/>
      <c r="E19" s="2"/>
      <c r="F19" s="339" t="s">
        <v>160</v>
      </c>
      <c r="G19" s="339"/>
    </row>
    <row r="20" spans="1:7" ht="15.75">
      <c r="A20" s="6"/>
      <c r="B20" s="2"/>
      <c r="C20" s="2"/>
      <c r="D20" s="2"/>
      <c r="E20" s="2"/>
      <c r="F20" s="2"/>
      <c r="G20" s="2"/>
    </row>
    <row r="21" spans="1:7" ht="15.75" customHeight="1">
      <c r="A21" s="6" t="s">
        <v>178</v>
      </c>
      <c r="B21" s="2"/>
      <c r="C21" s="16"/>
      <c r="D21" s="16"/>
      <c r="E21" s="2"/>
      <c r="F21" s="338"/>
      <c r="G21" s="338"/>
    </row>
    <row r="22" spans="1:7" ht="15.75" customHeight="1">
      <c r="A22" s="14"/>
      <c r="B22" s="14"/>
      <c r="C22" s="339" t="s">
        <v>177</v>
      </c>
      <c r="D22" s="339"/>
      <c r="E22" s="2"/>
      <c r="F22" s="339" t="s">
        <v>160</v>
      </c>
      <c r="G22" s="339"/>
    </row>
  </sheetData>
  <sheetProtection selectLockedCells="1" selectUnlockedCells="1"/>
  <mergeCells count="23">
    <mergeCell ref="A11:D11"/>
    <mergeCell ref="A12:D12"/>
    <mergeCell ref="A13:D13"/>
    <mergeCell ref="A2:G2"/>
    <mergeCell ref="A3:G3"/>
    <mergeCell ref="A4:G4"/>
    <mergeCell ref="A5:G5"/>
    <mergeCell ref="F21:G21"/>
    <mergeCell ref="C22:D22"/>
    <mergeCell ref="F22:G22"/>
    <mergeCell ref="A6:G6"/>
    <mergeCell ref="A7:F7"/>
    <mergeCell ref="F18:G18"/>
    <mergeCell ref="A9:D10"/>
    <mergeCell ref="E9:E10"/>
    <mergeCell ref="F9:F10"/>
    <mergeCell ref="G9:G10"/>
    <mergeCell ref="A14:D14"/>
    <mergeCell ref="A15:D15"/>
    <mergeCell ref="A16:B16"/>
    <mergeCell ref="A17:B17"/>
    <mergeCell ref="C19:D19"/>
    <mergeCell ref="F19:G19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0.7109375" style="1" customWidth="1"/>
    <col min="4" max="4" width="9.140625" style="1" customWidth="1"/>
    <col min="5" max="5" width="17.140625" style="1" customWidth="1"/>
    <col min="6" max="6" width="17.00390625" style="1" customWidth="1"/>
    <col min="7" max="7" width="17.1406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72" t="s">
        <v>248</v>
      </c>
      <c r="B3" s="372"/>
      <c r="C3" s="372"/>
      <c r="D3" s="372"/>
      <c r="E3" s="372"/>
      <c r="F3" s="372"/>
      <c r="G3" s="372"/>
    </row>
    <row r="4" spans="1:7" ht="32.2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9" ht="15.75" customHeight="1">
      <c r="A6" s="342" t="s">
        <v>170</v>
      </c>
      <c r="B6" s="342"/>
      <c r="C6" s="342"/>
      <c r="D6" s="342"/>
      <c r="E6" s="342"/>
      <c r="F6" s="342"/>
      <c r="G6" s="342"/>
      <c r="I6" s="5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7" ht="34.5" customHeight="1">
      <c r="A9" s="390" t="s">
        <v>171</v>
      </c>
      <c r="B9" s="390"/>
      <c r="C9" s="390"/>
      <c r="D9" s="390"/>
      <c r="E9" s="43" t="s">
        <v>204</v>
      </c>
      <c r="F9" s="43" t="s">
        <v>205</v>
      </c>
      <c r="G9" s="43" t="s">
        <v>206</v>
      </c>
    </row>
    <row r="10" spans="1:7" ht="24.75" customHeight="1">
      <c r="A10" s="367"/>
      <c r="B10" s="367"/>
      <c r="C10" s="367"/>
      <c r="D10" s="367"/>
      <c r="E10" s="9">
        <v>0</v>
      </c>
      <c r="F10" s="9">
        <v>0</v>
      </c>
      <c r="G10" s="9">
        <v>0</v>
      </c>
    </row>
    <row r="11" spans="1:7" ht="24.75" customHeight="1">
      <c r="A11" s="367"/>
      <c r="B11" s="367"/>
      <c r="C11" s="367"/>
      <c r="D11" s="367"/>
      <c r="E11" s="9">
        <v>0</v>
      </c>
      <c r="F11" s="9">
        <v>0</v>
      </c>
      <c r="G11" s="9">
        <v>0</v>
      </c>
    </row>
    <row r="12" spans="1:7" ht="24.75" customHeight="1">
      <c r="A12" s="367"/>
      <c r="B12" s="367"/>
      <c r="C12" s="367"/>
      <c r="D12" s="367"/>
      <c r="E12" s="9">
        <v>0</v>
      </c>
      <c r="F12" s="9">
        <v>0</v>
      </c>
      <c r="G12" s="9">
        <v>0</v>
      </c>
    </row>
    <row r="13" spans="1:7" ht="24.75" customHeight="1">
      <c r="A13" s="367"/>
      <c r="B13" s="367"/>
      <c r="C13" s="367"/>
      <c r="D13" s="367"/>
      <c r="E13" s="9">
        <v>0</v>
      </c>
      <c r="F13" s="9">
        <v>0</v>
      </c>
      <c r="G13" s="9">
        <v>0</v>
      </c>
    </row>
    <row r="14" spans="1:7" ht="24.75" customHeight="1">
      <c r="A14" s="367"/>
      <c r="B14" s="367"/>
      <c r="C14" s="367"/>
      <c r="D14" s="367"/>
      <c r="E14" s="9">
        <v>0</v>
      </c>
      <c r="F14" s="9">
        <v>0</v>
      </c>
      <c r="G14" s="9">
        <v>0</v>
      </c>
    </row>
    <row r="15" spans="1:7" ht="24.75" customHeight="1">
      <c r="A15" s="367"/>
      <c r="B15" s="367"/>
      <c r="C15" s="367"/>
      <c r="D15" s="367"/>
      <c r="E15" s="9">
        <v>0</v>
      </c>
      <c r="F15" s="9">
        <v>0</v>
      </c>
      <c r="G15" s="9">
        <v>0</v>
      </c>
    </row>
    <row r="16" spans="1:7" ht="24.75" customHeight="1">
      <c r="A16" s="388"/>
      <c r="B16" s="388"/>
      <c r="C16" s="388"/>
      <c r="D16" s="388"/>
      <c r="E16" s="9">
        <v>0</v>
      </c>
      <c r="F16" s="9">
        <v>0</v>
      </c>
      <c r="G16" s="9">
        <v>0</v>
      </c>
    </row>
    <row r="17" spans="1:7" s="5" customFormat="1" ht="24.75" customHeight="1">
      <c r="A17" s="358" t="s">
        <v>175</v>
      </c>
      <c r="B17" s="358"/>
      <c r="C17" s="358"/>
      <c r="D17" s="358"/>
      <c r="E17" s="21">
        <f>SUM(E10:E16)</f>
        <v>0</v>
      </c>
      <c r="F17" s="21">
        <f>SUM(F10:F16)</f>
        <v>0</v>
      </c>
      <c r="G17" s="21">
        <f>SUM(G10:G16)</f>
        <v>0</v>
      </c>
    </row>
    <row r="18" spans="1:7" s="5" customFormat="1" ht="24.75" customHeight="1">
      <c r="A18" s="340" t="s">
        <v>176</v>
      </c>
      <c r="B18" s="340"/>
      <c r="C18" s="340"/>
      <c r="D18" s="340"/>
      <c r="E18" s="21">
        <f>E17/1000</f>
        <v>0</v>
      </c>
      <c r="F18" s="21">
        <f>F17/1000</f>
        <v>0</v>
      </c>
      <c r="G18" s="21">
        <f>G17/1000</f>
        <v>0</v>
      </c>
    </row>
    <row r="19" spans="1:6" ht="12.75" customHeight="1">
      <c r="A19" s="389"/>
      <c r="B19" s="389"/>
      <c r="C19" s="2"/>
      <c r="D19" s="2"/>
      <c r="E19" s="2"/>
      <c r="F19" s="2"/>
    </row>
    <row r="20" spans="1:7" ht="15.75" customHeight="1">
      <c r="A20" s="6" t="s">
        <v>159</v>
      </c>
      <c r="B20" s="2"/>
      <c r="C20" s="16"/>
      <c r="D20" s="16"/>
      <c r="E20" s="2"/>
      <c r="F20" s="338"/>
      <c r="G20" s="338"/>
    </row>
    <row r="21" spans="1:7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</row>
    <row r="22" spans="1:8" ht="15.75">
      <c r="A22" s="6"/>
      <c r="B22" s="2"/>
      <c r="C22" s="2"/>
      <c r="D22" s="2"/>
      <c r="E22" s="2"/>
      <c r="F22" s="2"/>
      <c r="G22" s="2"/>
      <c r="H22" s="2"/>
    </row>
    <row r="23" spans="1:8" ht="15.75" customHeight="1">
      <c r="A23" s="6" t="s">
        <v>178</v>
      </c>
      <c r="B23" s="2"/>
      <c r="C23" s="16"/>
      <c r="D23" s="16"/>
      <c r="E23" s="2"/>
      <c r="F23" s="338"/>
      <c r="G23" s="338"/>
      <c r="H23" s="2"/>
    </row>
    <row r="24" spans="1:8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  <c r="H24" s="2"/>
    </row>
    <row r="25" spans="1:7" ht="15.75">
      <c r="A25" s="6"/>
      <c r="B25" s="2"/>
      <c r="C25" s="2"/>
      <c r="D25" s="2"/>
      <c r="E25" s="2"/>
      <c r="F25" s="2"/>
      <c r="G25" s="2"/>
    </row>
    <row r="26" spans="1:7" ht="15.75">
      <c r="A26" s="14"/>
      <c r="B26" s="2"/>
      <c r="C26" s="2"/>
      <c r="D26" s="2"/>
      <c r="E26" s="2"/>
      <c r="F26" s="2"/>
      <c r="G26" s="2"/>
    </row>
  </sheetData>
  <sheetProtection selectLockedCells="1" selectUnlockedCells="1"/>
  <mergeCells count="23">
    <mergeCell ref="A13:D13"/>
    <mergeCell ref="A14:D14"/>
    <mergeCell ref="A15:D15"/>
    <mergeCell ref="A2:G2"/>
    <mergeCell ref="A3:G3"/>
    <mergeCell ref="A4:G4"/>
    <mergeCell ref="A5:G5"/>
    <mergeCell ref="F23:G23"/>
    <mergeCell ref="C24:D24"/>
    <mergeCell ref="F24:G24"/>
    <mergeCell ref="A6:G6"/>
    <mergeCell ref="A7:F7"/>
    <mergeCell ref="F20:G20"/>
    <mergeCell ref="A9:D9"/>
    <mergeCell ref="A10:D10"/>
    <mergeCell ref="A11:D11"/>
    <mergeCell ref="A12:D12"/>
    <mergeCell ref="A16:D16"/>
    <mergeCell ref="A17:D17"/>
    <mergeCell ref="A18:D18"/>
    <mergeCell ref="A19:B19"/>
    <mergeCell ref="C21:D21"/>
    <mergeCell ref="F21:G21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29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9.140625" style="1" customWidth="1"/>
    <col min="2" max="2" width="9.7109375" style="1" customWidth="1"/>
    <col min="3" max="4" width="9.140625" style="1" customWidth="1"/>
    <col min="5" max="5" width="16.28125" style="1" customWidth="1"/>
    <col min="6" max="6" width="17.28125" style="1" customWidth="1"/>
    <col min="7" max="7" width="17.1406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36" customHeight="1">
      <c r="A3" s="372" t="s">
        <v>249</v>
      </c>
      <c r="B3" s="372"/>
      <c r="C3" s="372"/>
      <c r="D3" s="372"/>
      <c r="E3" s="372"/>
      <c r="F3" s="372"/>
      <c r="G3" s="372"/>
    </row>
    <row r="4" spans="1:7" ht="51.7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7" ht="37.5" customHeight="1">
      <c r="A9" s="390" t="s">
        <v>171</v>
      </c>
      <c r="B9" s="390"/>
      <c r="C9" s="390"/>
      <c r="D9" s="390"/>
      <c r="E9" s="43" t="s">
        <v>204</v>
      </c>
      <c r="F9" s="43" t="s">
        <v>205</v>
      </c>
      <c r="G9" s="43" t="s">
        <v>206</v>
      </c>
    </row>
    <row r="10" spans="1:7" ht="44.25" customHeight="1">
      <c r="A10" s="362"/>
      <c r="B10" s="362"/>
      <c r="C10" s="362"/>
      <c r="D10" s="362"/>
      <c r="E10" s="9">
        <v>0</v>
      </c>
      <c r="F10" s="9">
        <v>0</v>
      </c>
      <c r="G10" s="9">
        <v>0</v>
      </c>
    </row>
    <row r="11" spans="1:7" ht="15" customHeight="1">
      <c r="A11" s="362"/>
      <c r="B11" s="362"/>
      <c r="C11" s="362"/>
      <c r="D11" s="362"/>
      <c r="E11" s="9">
        <v>0</v>
      </c>
      <c r="F11" s="9">
        <v>0</v>
      </c>
      <c r="G11" s="9">
        <v>0</v>
      </c>
    </row>
    <row r="12" spans="1:7" ht="15" customHeight="1">
      <c r="A12" s="367"/>
      <c r="B12" s="367"/>
      <c r="C12" s="367"/>
      <c r="D12" s="367"/>
      <c r="E12" s="9">
        <v>0</v>
      </c>
      <c r="F12" s="9">
        <v>0</v>
      </c>
      <c r="G12" s="9">
        <v>0</v>
      </c>
    </row>
    <row r="13" spans="1:7" ht="15" customHeight="1">
      <c r="A13" s="367"/>
      <c r="B13" s="367"/>
      <c r="C13" s="367"/>
      <c r="D13" s="367"/>
      <c r="E13" s="9">
        <v>0</v>
      </c>
      <c r="F13" s="9">
        <v>0</v>
      </c>
      <c r="G13" s="9">
        <v>0</v>
      </c>
    </row>
    <row r="14" spans="1:7" ht="15" customHeight="1">
      <c r="A14" s="367"/>
      <c r="B14" s="367"/>
      <c r="C14" s="367"/>
      <c r="D14" s="367"/>
      <c r="E14" s="9">
        <v>0</v>
      </c>
      <c r="F14" s="9">
        <v>0</v>
      </c>
      <c r="G14" s="9">
        <v>0</v>
      </c>
    </row>
    <row r="15" spans="1:7" ht="15" customHeight="1">
      <c r="A15" s="367"/>
      <c r="B15" s="367"/>
      <c r="C15" s="367"/>
      <c r="D15" s="367"/>
      <c r="E15" s="9">
        <v>0</v>
      </c>
      <c r="F15" s="9">
        <v>0</v>
      </c>
      <c r="G15" s="9">
        <v>0</v>
      </c>
    </row>
    <row r="16" spans="1:7" ht="15" customHeight="1">
      <c r="A16" s="367"/>
      <c r="B16" s="367"/>
      <c r="C16" s="367"/>
      <c r="D16" s="367"/>
      <c r="E16" s="9">
        <v>0</v>
      </c>
      <c r="F16" s="9">
        <v>0</v>
      </c>
      <c r="G16" s="9">
        <v>0</v>
      </c>
    </row>
    <row r="17" spans="1:7" ht="15" customHeight="1">
      <c r="A17" s="367"/>
      <c r="B17" s="367"/>
      <c r="C17" s="367"/>
      <c r="D17" s="367"/>
      <c r="E17" s="9">
        <v>0</v>
      </c>
      <c r="F17" s="9">
        <v>0</v>
      </c>
      <c r="G17" s="9">
        <v>0</v>
      </c>
    </row>
    <row r="18" spans="1:7" ht="15" customHeight="1">
      <c r="A18" s="367"/>
      <c r="B18" s="367"/>
      <c r="C18" s="367"/>
      <c r="D18" s="367"/>
      <c r="E18" s="9">
        <v>0</v>
      </c>
      <c r="F18" s="9">
        <v>0</v>
      </c>
      <c r="G18" s="9">
        <v>0</v>
      </c>
    </row>
    <row r="19" spans="1:7" ht="15" customHeight="1">
      <c r="A19" s="367"/>
      <c r="B19" s="367"/>
      <c r="C19" s="367"/>
      <c r="D19" s="367"/>
      <c r="E19" s="9">
        <v>0</v>
      </c>
      <c r="F19" s="9">
        <v>0</v>
      </c>
      <c r="G19" s="9">
        <v>0</v>
      </c>
    </row>
    <row r="20" spans="1:7" ht="15" customHeight="1">
      <c r="A20" s="367"/>
      <c r="B20" s="367"/>
      <c r="C20" s="367"/>
      <c r="D20" s="367"/>
      <c r="E20" s="9">
        <v>0</v>
      </c>
      <c r="F20" s="9">
        <v>0</v>
      </c>
      <c r="G20" s="9">
        <v>0</v>
      </c>
    </row>
    <row r="21" spans="1:7" ht="15" customHeight="1">
      <c r="A21" s="358" t="s">
        <v>175</v>
      </c>
      <c r="B21" s="358"/>
      <c r="C21" s="358"/>
      <c r="D21" s="358"/>
      <c r="E21" s="21">
        <f>SUM(E10:E20)</f>
        <v>0</v>
      </c>
      <c r="F21" s="21">
        <f>SUM(F10:F20)</f>
        <v>0</v>
      </c>
      <c r="G21" s="21">
        <f>SUM(G10:G20)</f>
        <v>0</v>
      </c>
    </row>
    <row r="22" spans="1:7" ht="15.75" customHeight="1">
      <c r="A22" s="340" t="s">
        <v>176</v>
      </c>
      <c r="B22" s="340"/>
      <c r="C22" s="340"/>
      <c r="D22" s="340"/>
      <c r="E22" s="21">
        <f>E21/1000</f>
        <v>0</v>
      </c>
      <c r="F22" s="21">
        <f>F21/1000</f>
        <v>0</v>
      </c>
      <c r="G22" s="21">
        <f>G21/1000</f>
        <v>0</v>
      </c>
    </row>
    <row r="23" spans="1:6" ht="12.75" customHeight="1">
      <c r="A23" s="389"/>
      <c r="B23" s="389"/>
      <c r="C23" s="2"/>
      <c r="D23" s="2"/>
      <c r="E23" s="2"/>
      <c r="F23" s="2"/>
    </row>
    <row r="24" spans="1:7" ht="15.75" customHeight="1">
      <c r="A24" s="6" t="s">
        <v>159</v>
      </c>
      <c r="B24" s="2"/>
      <c r="C24" s="16"/>
      <c r="D24" s="16"/>
      <c r="E24" s="2"/>
      <c r="F24" s="338"/>
      <c r="G24" s="338"/>
    </row>
    <row r="25" spans="1:8" ht="15.75" customHeight="1">
      <c r="A25" s="6"/>
      <c r="B25" s="2"/>
      <c r="C25" s="339" t="s">
        <v>177</v>
      </c>
      <c r="D25" s="339"/>
      <c r="E25" s="2"/>
      <c r="F25" s="339" t="s">
        <v>160</v>
      </c>
      <c r="G25" s="339"/>
      <c r="H25" s="2"/>
    </row>
    <row r="26" spans="1:8" ht="15.75" customHeight="1">
      <c r="A26" s="6"/>
      <c r="B26" s="2"/>
      <c r="C26" s="2"/>
      <c r="D26" s="2"/>
      <c r="E26" s="2"/>
      <c r="F26" s="2"/>
      <c r="G26" s="2"/>
      <c r="H26" s="2"/>
    </row>
    <row r="27" spans="1:8" ht="15.75" customHeight="1">
      <c r="A27" s="6" t="s">
        <v>178</v>
      </c>
      <c r="B27" s="2"/>
      <c r="C27" s="16"/>
      <c r="D27" s="16"/>
      <c r="E27" s="2"/>
      <c r="F27" s="338"/>
      <c r="G27" s="338"/>
      <c r="H27" s="2"/>
    </row>
    <row r="28" spans="1:7" ht="15.75" customHeight="1">
      <c r="A28" s="14"/>
      <c r="B28" s="14"/>
      <c r="C28" s="339" t="s">
        <v>177</v>
      </c>
      <c r="D28" s="339"/>
      <c r="E28" s="2"/>
      <c r="F28" s="339" t="s">
        <v>160</v>
      </c>
      <c r="G28" s="339"/>
    </row>
    <row r="29" spans="1:7" ht="15.75">
      <c r="A29" s="14"/>
      <c r="B29" s="14"/>
      <c r="C29" s="14"/>
      <c r="D29" s="14"/>
      <c r="E29" s="2"/>
      <c r="F29" s="2"/>
      <c r="G29" s="2"/>
    </row>
  </sheetData>
  <sheetProtection selectLockedCells="1" selectUnlockedCells="1"/>
  <mergeCells count="27">
    <mergeCell ref="A2:G2"/>
    <mergeCell ref="A3:G3"/>
    <mergeCell ref="A4:G4"/>
    <mergeCell ref="A5:G5"/>
    <mergeCell ref="A11:D11"/>
    <mergeCell ref="A12:D12"/>
    <mergeCell ref="A13:D13"/>
    <mergeCell ref="A14:D14"/>
    <mergeCell ref="A6:G6"/>
    <mergeCell ref="A7:F7"/>
    <mergeCell ref="A9:D9"/>
    <mergeCell ref="A10:D10"/>
    <mergeCell ref="A15:D15"/>
    <mergeCell ref="A16:D16"/>
    <mergeCell ref="A17:D17"/>
    <mergeCell ref="A18:D18"/>
    <mergeCell ref="A19:D19"/>
    <mergeCell ref="A20:D20"/>
    <mergeCell ref="F27:G27"/>
    <mergeCell ref="C28:D28"/>
    <mergeCell ref="F28:G28"/>
    <mergeCell ref="A21:D21"/>
    <mergeCell ref="A22:D22"/>
    <mergeCell ref="A23:B23"/>
    <mergeCell ref="F24:G24"/>
    <mergeCell ref="C25:D25"/>
    <mergeCell ref="F25:G25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8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9.140625" style="1" customWidth="1"/>
    <col min="2" max="2" width="9.421875" style="1" customWidth="1"/>
    <col min="3" max="4" width="9.140625" style="1" customWidth="1"/>
    <col min="5" max="6" width="19.421875" style="1" customWidth="1"/>
    <col min="7" max="7" width="18.71093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72" t="s">
        <v>250</v>
      </c>
      <c r="B3" s="372"/>
      <c r="C3" s="372"/>
      <c r="D3" s="372"/>
      <c r="E3" s="372"/>
      <c r="F3" s="372"/>
      <c r="G3" s="372"/>
    </row>
    <row r="4" spans="1:7" ht="55.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7" ht="43.5" customHeight="1">
      <c r="A8" s="390" t="s">
        <v>171</v>
      </c>
      <c r="B8" s="390"/>
      <c r="C8" s="390"/>
      <c r="D8" s="390"/>
      <c r="E8" s="43" t="s">
        <v>204</v>
      </c>
      <c r="F8" s="43" t="s">
        <v>205</v>
      </c>
      <c r="G8" s="43" t="s">
        <v>206</v>
      </c>
    </row>
    <row r="9" spans="1:7" ht="32.25" customHeight="1">
      <c r="A9" s="367"/>
      <c r="B9" s="367"/>
      <c r="C9" s="367"/>
      <c r="D9" s="367"/>
      <c r="E9" s="9">
        <v>0</v>
      </c>
      <c r="F9" s="9">
        <v>0</v>
      </c>
      <c r="G9" s="9">
        <v>0</v>
      </c>
    </row>
    <row r="10" spans="1:7" ht="15" customHeight="1">
      <c r="A10" s="367"/>
      <c r="B10" s="367"/>
      <c r="C10" s="367"/>
      <c r="D10" s="367"/>
      <c r="E10" s="9">
        <v>0</v>
      </c>
      <c r="F10" s="9">
        <v>0</v>
      </c>
      <c r="G10" s="9">
        <v>0</v>
      </c>
    </row>
    <row r="11" spans="1:7" ht="15" customHeight="1">
      <c r="A11" s="367"/>
      <c r="B11" s="367"/>
      <c r="C11" s="367"/>
      <c r="D11" s="367"/>
      <c r="E11" s="9">
        <v>0</v>
      </c>
      <c r="F11" s="9">
        <v>0</v>
      </c>
      <c r="G11" s="9">
        <v>0</v>
      </c>
    </row>
    <row r="12" spans="1:7" ht="15" customHeight="1">
      <c r="A12" s="367"/>
      <c r="B12" s="367"/>
      <c r="C12" s="367"/>
      <c r="D12" s="367"/>
      <c r="E12" s="9">
        <v>0</v>
      </c>
      <c r="F12" s="9">
        <v>0</v>
      </c>
      <c r="G12" s="9">
        <v>0</v>
      </c>
    </row>
    <row r="13" spans="1:7" ht="15" customHeight="1">
      <c r="A13" s="367"/>
      <c r="B13" s="367"/>
      <c r="C13" s="367"/>
      <c r="D13" s="367"/>
      <c r="E13" s="9">
        <v>0</v>
      </c>
      <c r="F13" s="9">
        <v>0</v>
      </c>
      <c r="G13" s="9">
        <v>0</v>
      </c>
    </row>
    <row r="14" spans="1:7" ht="15" customHeight="1">
      <c r="A14" s="367"/>
      <c r="B14" s="367"/>
      <c r="C14" s="367"/>
      <c r="D14" s="367"/>
      <c r="E14" s="9">
        <v>0</v>
      </c>
      <c r="F14" s="9">
        <v>0</v>
      </c>
      <c r="G14" s="9">
        <v>0</v>
      </c>
    </row>
    <row r="15" spans="1:7" ht="15" customHeight="1">
      <c r="A15" s="367"/>
      <c r="B15" s="367"/>
      <c r="C15" s="367"/>
      <c r="D15" s="367"/>
      <c r="E15" s="9">
        <v>0</v>
      </c>
      <c r="F15" s="9">
        <v>0</v>
      </c>
      <c r="G15" s="9">
        <v>0</v>
      </c>
    </row>
    <row r="16" spans="1:7" ht="15" customHeight="1">
      <c r="A16" s="367"/>
      <c r="B16" s="367"/>
      <c r="C16" s="367"/>
      <c r="D16" s="367"/>
      <c r="E16" s="9">
        <v>0</v>
      </c>
      <c r="F16" s="9">
        <v>0</v>
      </c>
      <c r="G16" s="9">
        <v>0</v>
      </c>
    </row>
    <row r="17" spans="1:7" ht="15" customHeight="1">
      <c r="A17" s="367"/>
      <c r="B17" s="367"/>
      <c r="C17" s="367"/>
      <c r="D17" s="367"/>
      <c r="E17" s="9">
        <v>0</v>
      </c>
      <c r="F17" s="9">
        <v>0</v>
      </c>
      <c r="G17" s="9">
        <v>0</v>
      </c>
    </row>
    <row r="18" spans="1:7" ht="15" customHeight="1">
      <c r="A18" s="367"/>
      <c r="B18" s="367"/>
      <c r="C18" s="367"/>
      <c r="D18" s="367"/>
      <c r="E18" s="9">
        <v>0</v>
      </c>
      <c r="F18" s="9">
        <v>0</v>
      </c>
      <c r="G18" s="9">
        <v>0</v>
      </c>
    </row>
    <row r="19" spans="1:7" ht="15" customHeight="1">
      <c r="A19" s="367"/>
      <c r="B19" s="367"/>
      <c r="C19" s="367"/>
      <c r="D19" s="367"/>
      <c r="E19" s="9">
        <v>0</v>
      </c>
      <c r="F19" s="9">
        <v>0</v>
      </c>
      <c r="G19" s="9">
        <v>0</v>
      </c>
    </row>
    <row r="20" spans="1:7" ht="15" customHeight="1">
      <c r="A20" s="358" t="s">
        <v>175</v>
      </c>
      <c r="B20" s="358"/>
      <c r="C20" s="358"/>
      <c r="D20" s="358"/>
      <c r="E20" s="21">
        <f>SUM(E9:E19)</f>
        <v>0</v>
      </c>
      <c r="F20" s="21">
        <f>SUM(F9:F19)</f>
        <v>0</v>
      </c>
      <c r="G20" s="21">
        <f>SUM(G9:G19)</f>
        <v>0</v>
      </c>
    </row>
    <row r="21" spans="1:7" ht="15.75" customHeight="1">
      <c r="A21" s="358" t="s">
        <v>176</v>
      </c>
      <c r="B21" s="358"/>
      <c r="C21" s="358"/>
      <c r="D21" s="358"/>
      <c r="E21" s="21">
        <f>E20/1000</f>
        <v>0</v>
      </c>
      <c r="F21" s="21">
        <f>F20/1000</f>
        <v>0</v>
      </c>
      <c r="G21" s="21">
        <f>G20/1000</f>
        <v>0</v>
      </c>
    </row>
    <row r="22" spans="1:6" ht="12.75" customHeight="1">
      <c r="A22" s="389"/>
      <c r="B22" s="389"/>
      <c r="C22" s="2"/>
      <c r="D22" s="2"/>
      <c r="E22" s="2"/>
      <c r="F22" s="2"/>
    </row>
    <row r="23" spans="1:6" ht="12.75" customHeight="1">
      <c r="A23" s="389"/>
      <c r="B23" s="389"/>
      <c r="C23" s="2"/>
      <c r="D23" s="2"/>
      <c r="E23" s="2"/>
      <c r="F23" s="2"/>
    </row>
    <row r="24" spans="1:8" ht="15.75" customHeight="1">
      <c r="A24" s="6" t="s">
        <v>159</v>
      </c>
      <c r="B24" s="2"/>
      <c r="C24" s="16"/>
      <c r="D24" s="16"/>
      <c r="E24" s="2"/>
      <c r="F24" s="338"/>
      <c r="G24" s="338"/>
      <c r="H24" s="2"/>
    </row>
    <row r="25" spans="1:8" ht="15.75" customHeight="1">
      <c r="A25" s="6"/>
      <c r="B25" s="2"/>
      <c r="C25" s="339" t="s">
        <v>177</v>
      </c>
      <c r="D25" s="339"/>
      <c r="E25" s="2"/>
      <c r="F25" s="339" t="s">
        <v>160</v>
      </c>
      <c r="G25" s="339"/>
      <c r="H25" s="2"/>
    </row>
    <row r="26" spans="1:8" ht="15.75">
      <c r="A26" s="6"/>
      <c r="B26" s="2"/>
      <c r="C26" s="2"/>
      <c r="D26" s="2"/>
      <c r="E26" s="2"/>
      <c r="F26" s="2"/>
      <c r="G26" s="2"/>
      <c r="H26" s="2"/>
    </row>
    <row r="27" spans="1:7" ht="15.75" customHeight="1">
      <c r="A27" s="6" t="s">
        <v>178</v>
      </c>
      <c r="B27" s="2"/>
      <c r="C27" s="16"/>
      <c r="D27" s="16"/>
      <c r="E27" s="2"/>
      <c r="F27" s="338"/>
      <c r="G27" s="338"/>
    </row>
    <row r="28" spans="1:7" ht="15.75" customHeight="1">
      <c r="A28" s="14"/>
      <c r="B28" s="14"/>
      <c r="C28" s="339" t="s">
        <v>177</v>
      </c>
      <c r="D28" s="339"/>
      <c r="E28" s="2"/>
      <c r="F28" s="339" t="s">
        <v>160</v>
      </c>
      <c r="G28" s="339"/>
    </row>
  </sheetData>
  <sheetProtection selectLockedCells="1" selectUnlockedCells="1"/>
  <mergeCells count="28">
    <mergeCell ref="A2:G2"/>
    <mergeCell ref="A3:G3"/>
    <mergeCell ref="A4:G4"/>
    <mergeCell ref="A5:G5"/>
    <mergeCell ref="A10:D10"/>
    <mergeCell ref="A11:D11"/>
    <mergeCell ref="A12:D12"/>
    <mergeCell ref="A13:D13"/>
    <mergeCell ref="A6:G6"/>
    <mergeCell ref="A7:F7"/>
    <mergeCell ref="A8:D8"/>
    <mergeCell ref="A9:D9"/>
    <mergeCell ref="A14:D14"/>
    <mergeCell ref="A15:D15"/>
    <mergeCell ref="A16:D16"/>
    <mergeCell ref="A17:D17"/>
    <mergeCell ref="A18:D18"/>
    <mergeCell ref="A19:D19"/>
    <mergeCell ref="F27:G27"/>
    <mergeCell ref="C28:D28"/>
    <mergeCell ref="F28:G28"/>
    <mergeCell ref="A20:D20"/>
    <mergeCell ref="A21:D21"/>
    <mergeCell ref="A22:B22"/>
    <mergeCell ref="A23:B23"/>
    <mergeCell ref="F24:G24"/>
    <mergeCell ref="C25:D25"/>
    <mergeCell ref="F25:G25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24"/>
  <sheetViews>
    <sheetView view="pageBreakPreview" zoomScale="90" zoomScaleSheetLayoutView="90" zoomScalePageLayoutView="0" workbookViewId="0" topLeftCell="A2">
      <selection activeCell="A3" sqref="A3:G3"/>
    </sheetView>
  </sheetViews>
  <sheetFormatPr defaultColWidth="9.140625" defaultRowHeight="12.75"/>
  <cols>
    <col min="1" max="1" width="9.140625" style="1" customWidth="1"/>
    <col min="2" max="2" width="9.421875" style="1" customWidth="1"/>
    <col min="3" max="4" width="9.140625" style="1" customWidth="1"/>
    <col min="5" max="6" width="19.421875" style="1" customWidth="1"/>
    <col min="7" max="7" width="18.71093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33" customHeight="1">
      <c r="A3" s="372" t="s">
        <v>251</v>
      </c>
      <c r="B3" s="372"/>
      <c r="C3" s="372"/>
      <c r="D3" s="372"/>
      <c r="E3" s="372"/>
      <c r="F3" s="372"/>
      <c r="G3" s="372"/>
    </row>
    <row r="4" spans="1:7" ht="60.7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7" ht="43.5" customHeight="1">
      <c r="A8" s="390" t="s">
        <v>171</v>
      </c>
      <c r="B8" s="390"/>
      <c r="C8" s="390"/>
      <c r="D8" s="390"/>
      <c r="E8" s="43" t="s">
        <v>204</v>
      </c>
      <c r="F8" s="43" t="s">
        <v>205</v>
      </c>
      <c r="G8" s="43" t="s">
        <v>206</v>
      </c>
    </row>
    <row r="9" spans="1:7" ht="24.75" customHeight="1">
      <c r="A9" s="362"/>
      <c r="B9" s="362"/>
      <c r="C9" s="362"/>
      <c r="D9" s="362"/>
      <c r="E9" s="9">
        <v>0</v>
      </c>
      <c r="F9" s="9">
        <v>0</v>
      </c>
      <c r="G9" s="9">
        <v>0</v>
      </c>
    </row>
    <row r="10" spans="1:7" ht="24.75" customHeight="1">
      <c r="A10" s="362"/>
      <c r="B10" s="362"/>
      <c r="C10" s="362"/>
      <c r="D10" s="362"/>
      <c r="E10" s="9">
        <v>0</v>
      </c>
      <c r="F10" s="9">
        <v>0</v>
      </c>
      <c r="G10" s="9">
        <v>0</v>
      </c>
    </row>
    <row r="11" spans="1:7" ht="24.75" customHeight="1">
      <c r="A11" s="362"/>
      <c r="B11" s="362"/>
      <c r="C11" s="362"/>
      <c r="D11" s="362"/>
      <c r="E11" s="9">
        <v>0</v>
      </c>
      <c r="F11" s="9">
        <v>0</v>
      </c>
      <c r="G11" s="9">
        <v>0</v>
      </c>
    </row>
    <row r="12" spans="1:7" ht="24.75" customHeight="1">
      <c r="A12" s="370"/>
      <c r="B12" s="370"/>
      <c r="C12" s="370"/>
      <c r="D12" s="370"/>
      <c r="E12" s="9">
        <v>0</v>
      </c>
      <c r="F12" s="9">
        <v>0</v>
      </c>
      <c r="G12" s="9">
        <v>0</v>
      </c>
    </row>
    <row r="13" spans="1:7" ht="24.75" customHeight="1">
      <c r="A13" s="370"/>
      <c r="B13" s="370"/>
      <c r="C13" s="370"/>
      <c r="D13" s="370"/>
      <c r="E13" s="9">
        <v>0</v>
      </c>
      <c r="F13" s="9">
        <v>0</v>
      </c>
      <c r="G13" s="9">
        <v>0</v>
      </c>
    </row>
    <row r="14" spans="1:7" ht="24.75" customHeight="1">
      <c r="A14" s="370"/>
      <c r="B14" s="370"/>
      <c r="C14" s="370"/>
      <c r="D14" s="370"/>
      <c r="E14" s="9">
        <v>0</v>
      </c>
      <c r="F14" s="9">
        <v>0</v>
      </c>
      <c r="G14" s="9">
        <v>0</v>
      </c>
    </row>
    <row r="15" spans="1:7" ht="24.75" customHeight="1">
      <c r="A15" s="362"/>
      <c r="B15" s="362"/>
      <c r="C15" s="362"/>
      <c r="D15" s="362"/>
      <c r="E15" s="9">
        <v>0</v>
      </c>
      <c r="F15" s="9">
        <v>0</v>
      </c>
      <c r="G15" s="9">
        <v>0</v>
      </c>
    </row>
    <row r="16" spans="1:7" s="5" customFormat="1" ht="15" customHeight="1">
      <c r="A16" s="358" t="s">
        <v>175</v>
      </c>
      <c r="B16" s="358"/>
      <c r="C16" s="358"/>
      <c r="D16" s="358"/>
      <c r="E16" s="21">
        <f>SUM(E9:E15)</f>
        <v>0</v>
      </c>
      <c r="F16" s="21">
        <f>SUM(F9:F15)</f>
        <v>0</v>
      </c>
      <c r="G16" s="21">
        <f>SUM(G9:G15)</f>
        <v>0</v>
      </c>
    </row>
    <row r="17" spans="1:7" s="5" customFormat="1" ht="15.75" customHeight="1">
      <c r="A17" s="358" t="s">
        <v>176</v>
      </c>
      <c r="B17" s="358"/>
      <c r="C17" s="358"/>
      <c r="D17" s="358"/>
      <c r="E17" s="21">
        <f>E16/1000</f>
        <v>0</v>
      </c>
      <c r="F17" s="21">
        <f>F16/1000</f>
        <v>0</v>
      </c>
      <c r="G17" s="21">
        <f>G16/1000</f>
        <v>0</v>
      </c>
    </row>
    <row r="18" spans="1:6" ht="12.75" customHeight="1">
      <c r="A18" s="389"/>
      <c r="B18" s="389"/>
      <c r="C18" s="2"/>
      <c r="D18" s="2"/>
      <c r="E18" s="2"/>
      <c r="F18" s="2"/>
    </row>
    <row r="19" spans="1:6" ht="12.75" customHeight="1">
      <c r="A19" s="389"/>
      <c r="B19" s="389"/>
      <c r="C19" s="2"/>
      <c r="D19" s="2"/>
      <c r="E19" s="2"/>
      <c r="F19" s="2"/>
    </row>
    <row r="20" spans="1:7" ht="15.75" customHeight="1">
      <c r="A20" s="6" t="s">
        <v>159</v>
      </c>
      <c r="B20" s="2"/>
      <c r="C20" s="16"/>
      <c r="D20" s="16"/>
      <c r="E20" s="2"/>
      <c r="F20" s="338"/>
      <c r="G20" s="338"/>
    </row>
    <row r="21" spans="1:7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</row>
    <row r="22" spans="1:7" ht="15.75">
      <c r="A22" s="6"/>
      <c r="B22" s="2"/>
      <c r="C22" s="2"/>
      <c r="D22" s="2"/>
      <c r="E22" s="2"/>
      <c r="F22" s="2"/>
      <c r="G22" s="2"/>
    </row>
    <row r="23" spans="1:7" ht="15.75" customHeight="1">
      <c r="A23" s="6" t="s">
        <v>178</v>
      </c>
      <c r="B23" s="2"/>
      <c r="C23" s="16"/>
      <c r="D23" s="16"/>
      <c r="E23" s="2"/>
      <c r="F23" s="338"/>
      <c r="G23" s="338"/>
    </row>
    <row r="24" spans="1:7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</row>
  </sheetData>
  <sheetProtection selectLockedCells="1" selectUnlockedCells="1"/>
  <mergeCells count="24">
    <mergeCell ref="A6:G6"/>
    <mergeCell ref="A7:F7"/>
    <mergeCell ref="A8:D8"/>
    <mergeCell ref="A9:D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F23:G23"/>
    <mergeCell ref="C24:D24"/>
    <mergeCell ref="F24:G24"/>
    <mergeCell ref="A18:B18"/>
    <mergeCell ref="A19:B19"/>
    <mergeCell ref="F20:G20"/>
    <mergeCell ref="C21:D21"/>
    <mergeCell ref="F21:G21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2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2.75"/>
  <cols>
    <col min="1" max="1" width="9.140625" style="1" customWidth="1"/>
    <col min="2" max="2" width="9.421875" style="1" customWidth="1"/>
    <col min="3" max="4" width="9.140625" style="1" customWidth="1"/>
    <col min="5" max="6" width="19.421875" style="1" customWidth="1"/>
    <col min="7" max="7" width="18.71093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33" customHeight="1">
      <c r="A3" s="372" t="s">
        <v>252</v>
      </c>
      <c r="B3" s="372"/>
      <c r="C3" s="372"/>
      <c r="D3" s="372"/>
      <c r="E3" s="372"/>
      <c r="F3" s="372"/>
      <c r="G3" s="372"/>
    </row>
    <row r="4" spans="1:7" ht="60.7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7" ht="43.5" customHeight="1">
      <c r="A8" s="390" t="s">
        <v>171</v>
      </c>
      <c r="B8" s="390"/>
      <c r="C8" s="390"/>
      <c r="D8" s="390"/>
      <c r="E8" s="43" t="s">
        <v>204</v>
      </c>
      <c r="F8" s="43" t="s">
        <v>205</v>
      </c>
      <c r="G8" s="43" t="s">
        <v>206</v>
      </c>
    </row>
    <row r="9" spans="1:7" ht="24.75" customHeight="1">
      <c r="A9" s="362"/>
      <c r="B9" s="362"/>
      <c r="C9" s="362"/>
      <c r="D9" s="362"/>
      <c r="E9" s="9">
        <v>0</v>
      </c>
      <c r="F9" s="9">
        <v>0</v>
      </c>
      <c r="G9" s="9">
        <v>0</v>
      </c>
    </row>
    <row r="10" spans="1:7" ht="24.75" customHeight="1">
      <c r="A10" s="362"/>
      <c r="B10" s="362"/>
      <c r="C10" s="362"/>
      <c r="D10" s="362"/>
      <c r="E10" s="9">
        <v>0</v>
      </c>
      <c r="F10" s="9">
        <v>0</v>
      </c>
      <c r="G10" s="9">
        <v>0</v>
      </c>
    </row>
    <row r="11" spans="1:7" ht="24.75" customHeight="1">
      <c r="A11" s="362"/>
      <c r="B11" s="362"/>
      <c r="C11" s="362"/>
      <c r="D11" s="362"/>
      <c r="E11" s="9">
        <v>0</v>
      </c>
      <c r="F11" s="9">
        <v>0</v>
      </c>
      <c r="G11" s="9">
        <v>0</v>
      </c>
    </row>
    <row r="12" spans="1:7" ht="24.75" customHeight="1">
      <c r="A12" s="370"/>
      <c r="B12" s="370"/>
      <c r="C12" s="370"/>
      <c r="D12" s="370"/>
      <c r="E12" s="9">
        <v>0</v>
      </c>
      <c r="F12" s="9">
        <v>0</v>
      </c>
      <c r="G12" s="9">
        <v>0</v>
      </c>
    </row>
    <row r="13" spans="1:7" ht="24.75" customHeight="1">
      <c r="A13" s="370"/>
      <c r="B13" s="370"/>
      <c r="C13" s="370"/>
      <c r="D13" s="370"/>
      <c r="E13" s="9">
        <v>0</v>
      </c>
      <c r="F13" s="9">
        <v>0</v>
      </c>
      <c r="G13" s="9">
        <v>0</v>
      </c>
    </row>
    <row r="14" spans="1:7" ht="24.75" customHeight="1">
      <c r="A14" s="370"/>
      <c r="B14" s="370"/>
      <c r="C14" s="370"/>
      <c r="D14" s="370"/>
      <c r="E14" s="9">
        <v>0</v>
      </c>
      <c r="F14" s="9">
        <v>0</v>
      </c>
      <c r="G14" s="9">
        <v>0</v>
      </c>
    </row>
    <row r="15" spans="1:7" ht="24.75" customHeight="1">
      <c r="A15" s="362"/>
      <c r="B15" s="362"/>
      <c r="C15" s="362"/>
      <c r="D15" s="362"/>
      <c r="E15" s="9">
        <v>0</v>
      </c>
      <c r="F15" s="9">
        <v>0</v>
      </c>
      <c r="G15" s="9">
        <v>0</v>
      </c>
    </row>
    <row r="16" spans="1:7" s="5" customFormat="1" ht="15" customHeight="1">
      <c r="A16" s="358" t="s">
        <v>175</v>
      </c>
      <c r="B16" s="358"/>
      <c r="C16" s="358"/>
      <c r="D16" s="358"/>
      <c r="E16" s="21">
        <f>SUM(E9:E15)</f>
        <v>0</v>
      </c>
      <c r="F16" s="21">
        <f>SUM(F9:F15)</f>
        <v>0</v>
      </c>
      <c r="G16" s="21">
        <f>SUM(G9:G15)</f>
        <v>0</v>
      </c>
    </row>
    <row r="17" spans="1:7" s="5" customFormat="1" ht="15.75" customHeight="1">
      <c r="A17" s="358" t="s">
        <v>176</v>
      </c>
      <c r="B17" s="358"/>
      <c r="C17" s="358"/>
      <c r="D17" s="358"/>
      <c r="E17" s="21">
        <f>E16/1000</f>
        <v>0</v>
      </c>
      <c r="F17" s="21">
        <f>F16/1000</f>
        <v>0</v>
      </c>
      <c r="G17" s="21">
        <f>G16/1000</f>
        <v>0</v>
      </c>
    </row>
    <row r="18" spans="1:6" ht="12.75" customHeight="1">
      <c r="A18" s="389"/>
      <c r="B18" s="389"/>
      <c r="C18" s="2"/>
      <c r="D18" s="2"/>
      <c r="E18" s="2"/>
      <c r="F18" s="2"/>
    </row>
    <row r="19" spans="1:6" ht="12.75" customHeight="1">
      <c r="A19" s="389"/>
      <c r="B19" s="389"/>
      <c r="C19" s="2"/>
      <c r="D19" s="2"/>
      <c r="E19" s="2"/>
      <c r="F19" s="2"/>
    </row>
    <row r="20" spans="1:7" ht="15.75" customHeight="1">
      <c r="A20" s="6" t="s">
        <v>159</v>
      </c>
      <c r="B20" s="2"/>
      <c r="C20" s="16"/>
      <c r="D20" s="16"/>
      <c r="E20" s="2"/>
      <c r="F20" s="338"/>
      <c r="G20" s="338"/>
    </row>
    <row r="21" spans="1:7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</row>
    <row r="22" spans="1:7" ht="15.75">
      <c r="A22" s="6"/>
      <c r="B22" s="2"/>
      <c r="C22" s="2"/>
      <c r="D22" s="2"/>
      <c r="E22" s="2"/>
      <c r="F22" s="2"/>
      <c r="G22" s="2"/>
    </row>
    <row r="23" spans="1:7" ht="15.75" customHeight="1">
      <c r="A23" s="6" t="s">
        <v>178</v>
      </c>
      <c r="B23" s="2"/>
      <c r="C23" s="16"/>
      <c r="D23" s="16"/>
      <c r="E23" s="2"/>
      <c r="F23" s="338"/>
      <c r="G23" s="338"/>
    </row>
    <row r="24" spans="1:7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</row>
  </sheetData>
  <sheetProtection selectLockedCells="1" selectUnlockedCells="1"/>
  <mergeCells count="24">
    <mergeCell ref="A6:G6"/>
    <mergeCell ref="A7:F7"/>
    <mergeCell ref="A8:D8"/>
    <mergeCell ref="A9:D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F23:G23"/>
    <mergeCell ref="C24:D24"/>
    <mergeCell ref="F24:G24"/>
    <mergeCell ref="A18:B18"/>
    <mergeCell ref="A19:B19"/>
    <mergeCell ref="F20:G20"/>
    <mergeCell ref="C21:D21"/>
    <mergeCell ref="F21:G21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24"/>
  <sheetViews>
    <sheetView view="pageBreakPreview" zoomScale="90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9.140625" style="1" customWidth="1"/>
    <col min="2" max="2" width="9.421875" style="1" customWidth="1"/>
    <col min="3" max="4" width="9.140625" style="1" customWidth="1"/>
    <col min="5" max="6" width="19.421875" style="1" customWidth="1"/>
    <col min="7" max="7" width="18.71093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78.75" customHeight="1">
      <c r="A3" s="372" t="s">
        <v>253</v>
      </c>
      <c r="B3" s="372"/>
      <c r="C3" s="372"/>
      <c r="D3" s="372"/>
      <c r="E3" s="372"/>
      <c r="F3" s="372"/>
      <c r="G3" s="372"/>
    </row>
    <row r="4" spans="1:7" ht="60.7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7" ht="43.5" customHeight="1">
      <c r="A8" s="390" t="s">
        <v>171</v>
      </c>
      <c r="B8" s="390"/>
      <c r="C8" s="390"/>
      <c r="D8" s="390"/>
      <c r="E8" s="43" t="s">
        <v>204</v>
      </c>
      <c r="F8" s="43" t="s">
        <v>205</v>
      </c>
      <c r="G8" s="43" t="s">
        <v>206</v>
      </c>
    </row>
    <row r="9" spans="1:7" ht="24.75" customHeight="1">
      <c r="A9" s="362"/>
      <c r="B9" s="362"/>
      <c r="C9" s="362"/>
      <c r="D9" s="362"/>
      <c r="E9" s="9">
        <v>0</v>
      </c>
      <c r="F9" s="9">
        <v>0</v>
      </c>
      <c r="G9" s="9">
        <v>0</v>
      </c>
    </row>
    <row r="10" spans="1:7" ht="24.75" customHeight="1">
      <c r="A10" s="362"/>
      <c r="B10" s="362"/>
      <c r="C10" s="362"/>
      <c r="D10" s="362"/>
      <c r="E10" s="9">
        <v>0</v>
      </c>
      <c r="F10" s="9">
        <v>0</v>
      </c>
      <c r="G10" s="9">
        <v>0</v>
      </c>
    </row>
    <row r="11" spans="1:7" ht="24.75" customHeight="1">
      <c r="A11" s="362"/>
      <c r="B11" s="362"/>
      <c r="C11" s="362"/>
      <c r="D11" s="362"/>
      <c r="E11" s="9">
        <v>0</v>
      </c>
      <c r="F11" s="9">
        <v>0</v>
      </c>
      <c r="G11" s="9">
        <v>0</v>
      </c>
    </row>
    <row r="12" spans="1:7" ht="24.75" customHeight="1">
      <c r="A12" s="370"/>
      <c r="B12" s="370"/>
      <c r="C12" s="370"/>
      <c r="D12" s="370"/>
      <c r="E12" s="9">
        <v>0</v>
      </c>
      <c r="F12" s="9">
        <v>0</v>
      </c>
      <c r="G12" s="9">
        <v>0</v>
      </c>
    </row>
    <row r="13" spans="1:7" ht="24.75" customHeight="1">
      <c r="A13" s="370"/>
      <c r="B13" s="370"/>
      <c r="C13" s="370"/>
      <c r="D13" s="370"/>
      <c r="E13" s="9">
        <v>0</v>
      </c>
      <c r="F13" s="9">
        <v>0</v>
      </c>
      <c r="G13" s="9">
        <v>0</v>
      </c>
    </row>
    <row r="14" spans="1:7" ht="24.75" customHeight="1">
      <c r="A14" s="370"/>
      <c r="B14" s="370"/>
      <c r="C14" s="370"/>
      <c r="D14" s="370"/>
      <c r="E14" s="9">
        <v>0</v>
      </c>
      <c r="F14" s="9">
        <v>0</v>
      </c>
      <c r="G14" s="9">
        <v>0</v>
      </c>
    </row>
    <row r="15" spans="1:7" ht="24.75" customHeight="1">
      <c r="A15" s="362"/>
      <c r="B15" s="362"/>
      <c r="C15" s="362"/>
      <c r="D15" s="362"/>
      <c r="E15" s="9">
        <v>0</v>
      </c>
      <c r="F15" s="9">
        <v>0</v>
      </c>
      <c r="G15" s="9">
        <v>0</v>
      </c>
    </row>
    <row r="16" spans="1:7" s="5" customFormat="1" ht="15" customHeight="1">
      <c r="A16" s="358" t="s">
        <v>175</v>
      </c>
      <c r="B16" s="358"/>
      <c r="C16" s="358"/>
      <c r="D16" s="358"/>
      <c r="E16" s="21">
        <f>SUM(E9:E15)</f>
        <v>0</v>
      </c>
      <c r="F16" s="21">
        <f>SUM(F9:F15)</f>
        <v>0</v>
      </c>
      <c r="G16" s="21">
        <f>SUM(G9:G15)</f>
        <v>0</v>
      </c>
    </row>
    <row r="17" spans="1:7" s="5" customFormat="1" ht="15.75" customHeight="1">
      <c r="A17" s="358" t="s">
        <v>176</v>
      </c>
      <c r="B17" s="358"/>
      <c r="C17" s="358"/>
      <c r="D17" s="358"/>
      <c r="E17" s="21">
        <f>E16/1000</f>
        <v>0</v>
      </c>
      <c r="F17" s="21">
        <f>F16/1000</f>
        <v>0</v>
      </c>
      <c r="G17" s="21">
        <f>G16/1000</f>
        <v>0</v>
      </c>
    </row>
    <row r="18" spans="1:6" ht="12.75" customHeight="1">
      <c r="A18" s="389"/>
      <c r="B18" s="389"/>
      <c r="C18" s="2"/>
      <c r="D18" s="2"/>
      <c r="E18" s="2"/>
      <c r="F18" s="2"/>
    </row>
    <row r="19" spans="1:6" ht="12.75" customHeight="1">
      <c r="A19" s="389"/>
      <c r="B19" s="389"/>
      <c r="C19" s="2"/>
      <c r="D19" s="2"/>
      <c r="E19" s="2"/>
      <c r="F19" s="2"/>
    </row>
    <row r="20" spans="1:7" ht="15.75" customHeight="1">
      <c r="A20" s="6" t="s">
        <v>159</v>
      </c>
      <c r="B20" s="2"/>
      <c r="C20" s="16"/>
      <c r="D20" s="16"/>
      <c r="E20" s="2"/>
      <c r="F20" s="338"/>
      <c r="G20" s="338"/>
    </row>
    <row r="21" spans="1:7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</row>
    <row r="22" spans="1:7" ht="15.75">
      <c r="A22" s="6"/>
      <c r="B22" s="2"/>
      <c r="C22" s="2"/>
      <c r="D22" s="2"/>
      <c r="E22" s="2"/>
      <c r="F22" s="2"/>
      <c r="G22" s="2"/>
    </row>
    <row r="23" spans="1:7" ht="15.75" customHeight="1">
      <c r="A23" s="6" t="s">
        <v>178</v>
      </c>
      <c r="B23" s="2"/>
      <c r="C23" s="16"/>
      <c r="D23" s="16"/>
      <c r="E23" s="2"/>
      <c r="F23" s="338"/>
      <c r="G23" s="338"/>
    </row>
    <row r="24" spans="1:7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</row>
  </sheetData>
  <sheetProtection selectLockedCells="1" selectUnlockedCells="1"/>
  <mergeCells count="24">
    <mergeCell ref="A6:G6"/>
    <mergeCell ref="A7:F7"/>
    <mergeCell ref="A8:D8"/>
    <mergeCell ref="A9:D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F23:G23"/>
    <mergeCell ref="C24:D24"/>
    <mergeCell ref="F24:G24"/>
    <mergeCell ref="A18:B18"/>
    <mergeCell ref="A19:B19"/>
    <mergeCell ref="F20:G20"/>
    <mergeCell ref="C21:D21"/>
    <mergeCell ref="F21:G21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BX457"/>
  <sheetViews>
    <sheetView view="pageBreakPreview" zoomScale="90" zoomScaleSheetLayoutView="90" zoomScalePageLayoutView="0" workbookViewId="0" topLeftCell="A1">
      <pane xSplit="41" ySplit="16" topLeftCell="AP17" activePane="bottomRight" state="frozen"/>
      <selection pane="topLeft" activeCell="A1" sqref="A1"/>
      <selection pane="topRight" activeCell="AP1" sqref="AP1"/>
      <selection pane="bottomLeft" activeCell="A186" sqref="A186"/>
      <selection pane="bottomRight" activeCell="BG21" sqref="BG21"/>
    </sheetView>
  </sheetViews>
  <sheetFormatPr defaultColWidth="0.85546875" defaultRowHeight="12.75"/>
  <cols>
    <col min="1" max="3" width="0.85546875" style="201" customWidth="1"/>
    <col min="4" max="4" width="1.28515625" style="201" customWidth="1"/>
    <col min="5" max="28" width="0.85546875" style="201" customWidth="1"/>
    <col min="29" max="29" width="5.28125" style="201" customWidth="1"/>
    <col min="30" max="31" width="2.421875" style="201" customWidth="1"/>
    <col min="32" max="38" width="0.85546875" style="201" customWidth="1"/>
    <col min="39" max="39" width="0.2890625" style="201" customWidth="1"/>
    <col min="40" max="41" width="0" style="201" hidden="1" customWidth="1"/>
    <col min="42" max="42" width="9.00390625" style="202" customWidth="1"/>
    <col min="43" max="43" width="4.00390625" style="202" customWidth="1"/>
    <col min="44" max="49" width="0.85546875" style="202" customWidth="1"/>
    <col min="50" max="50" width="1.8515625" style="202" customWidth="1"/>
    <col min="51" max="57" width="0" style="202" hidden="1" customWidth="1"/>
    <col min="58" max="58" width="14.28125" style="202" customWidth="1"/>
    <col min="59" max="59" width="18.57421875" style="202" customWidth="1"/>
    <col min="60" max="60" width="20.140625" style="202" customWidth="1"/>
    <col min="61" max="61" width="17.57421875" style="202" customWidth="1"/>
    <col min="62" max="63" width="18.00390625" style="202" customWidth="1"/>
    <col min="64" max="74" width="4.8515625" style="204" customWidth="1"/>
    <col min="75" max="16384" width="0.85546875" style="204" customWidth="1"/>
  </cols>
  <sheetData>
    <row r="1" ht="24" customHeight="1" hidden="1">
      <c r="BK1" s="203" t="s">
        <v>0</v>
      </c>
    </row>
    <row r="2" spans="1:63" s="205" customFormat="1" ht="15" customHeight="1" hidden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</row>
    <row r="3" spans="1:63" s="205" customFormat="1" ht="19.5" customHeight="1" hidden="1">
      <c r="A3" s="336" t="s">
        <v>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</row>
    <row r="4" spans="1:63" s="205" customFormat="1" ht="18" customHeight="1" hidden="1">
      <c r="A4" s="336" t="s">
        <v>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</row>
    <row r="5" spans="1:41" ht="28.5" customHeight="1" hidden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63" s="210" customFormat="1" ht="42" customHeight="1" hidden="1">
      <c r="A6" s="207" t="s">
        <v>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9" t="s">
        <v>4</v>
      </c>
      <c r="AQ6" s="208" t="s">
        <v>5</v>
      </c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9" t="s">
        <v>6</v>
      </c>
      <c r="BG6" s="333" t="s">
        <v>7</v>
      </c>
      <c r="BH6" s="333"/>
      <c r="BI6" s="333"/>
      <c r="BJ6" s="333"/>
      <c r="BK6" s="333"/>
    </row>
    <row r="7" spans="1:63" s="210" customFormat="1" ht="23.25" customHeight="1" hidden="1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3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3"/>
      <c r="BG7" s="207" t="s">
        <v>8</v>
      </c>
      <c r="BH7" s="333" t="s">
        <v>9</v>
      </c>
      <c r="BI7" s="333"/>
      <c r="BJ7" s="333"/>
      <c r="BK7" s="333"/>
    </row>
    <row r="8" spans="1:63" s="210" customFormat="1" ht="78" customHeight="1" hidden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3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11"/>
      <c r="BH8" s="337" t="s">
        <v>10</v>
      </c>
      <c r="BI8" s="337"/>
      <c r="BJ8" s="209" t="s">
        <v>11</v>
      </c>
      <c r="BK8" s="207" t="s">
        <v>12</v>
      </c>
    </row>
    <row r="9" spans="2:76" s="211" customFormat="1" ht="17.25" customHeight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4" t="s">
        <v>0</v>
      </c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</row>
    <row r="10" spans="2:76" s="211" customFormat="1" ht="40.5" customHeight="1"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334" t="s">
        <v>166</v>
      </c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</row>
    <row r="11" spans="1:63" s="216" customFormat="1" ht="34.5" customHeight="1">
      <c r="A11" s="333" t="s">
        <v>3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 t="s">
        <v>4</v>
      </c>
      <c r="AQ11" s="333" t="s">
        <v>5</v>
      </c>
      <c r="AR11" s="333"/>
      <c r="AS11" s="333"/>
      <c r="AT11" s="333"/>
      <c r="AU11" s="333"/>
      <c r="AV11" s="333"/>
      <c r="AW11" s="333"/>
      <c r="AX11" s="333"/>
      <c r="AY11" s="215"/>
      <c r="AZ11" s="215"/>
      <c r="BA11" s="215"/>
      <c r="BB11" s="215"/>
      <c r="BC11" s="215"/>
      <c r="BD11" s="215"/>
      <c r="BE11" s="215"/>
      <c r="BF11" s="333" t="s">
        <v>14</v>
      </c>
      <c r="BG11" s="333" t="s">
        <v>8</v>
      </c>
      <c r="BH11" s="332" t="s">
        <v>7</v>
      </c>
      <c r="BI11" s="332"/>
      <c r="BJ11" s="332"/>
      <c r="BK11" s="332"/>
    </row>
    <row r="12" spans="1:63" s="216" customFormat="1" ht="16.5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215"/>
      <c r="AZ12" s="215"/>
      <c r="BA12" s="215"/>
      <c r="BB12" s="215"/>
      <c r="BC12" s="215"/>
      <c r="BD12" s="215"/>
      <c r="BE12" s="215"/>
      <c r="BF12" s="333"/>
      <c r="BG12" s="333"/>
      <c r="BH12" s="332" t="s">
        <v>9</v>
      </c>
      <c r="BI12" s="332"/>
      <c r="BJ12" s="332"/>
      <c r="BK12" s="332"/>
    </row>
    <row r="13" spans="1:63" s="216" customFormat="1" ht="51.75" customHeight="1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215"/>
      <c r="AZ13" s="215"/>
      <c r="BA13" s="215"/>
      <c r="BB13" s="215"/>
      <c r="BC13" s="215"/>
      <c r="BD13" s="215"/>
      <c r="BE13" s="215"/>
      <c r="BF13" s="333"/>
      <c r="BG13" s="333"/>
      <c r="BH13" s="332" t="s">
        <v>15</v>
      </c>
      <c r="BI13" s="332"/>
      <c r="BJ13" s="332" t="s">
        <v>16</v>
      </c>
      <c r="BK13" s="332" t="s">
        <v>17</v>
      </c>
    </row>
    <row r="14" spans="1:63" s="216" customFormat="1" ht="93" customHeight="1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215"/>
      <c r="AZ14" s="215"/>
      <c r="BA14" s="215"/>
      <c r="BB14" s="215"/>
      <c r="BC14" s="215"/>
      <c r="BD14" s="215"/>
      <c r="BE14" s="215"/>
      <c r="BF14" s="333"/>
      <c r="BG14" s="333"/>
      <c r="BH14" s="332" t="s">
        <v>18</v>
      </c>
      <c r="BI14" s="332" t="s">
        <v>19</v>
      </c>
      <c r="BJ14" s="332"/>
      <c r="BK14" s="332"/>
    </row>
    <row r="15" spans="1:63" s="216" customFormat="1" ht="15.7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215"/>
      <c r="AZ15" s="215"/>
      <c r="BA15" s="215"/>
      <c r="BB15" s="215"/>
      <c r="BC15" s="215"/>
      <c r="BD15" s="215"/>
      <c r="BE15" s="215"/>
      <c r="BF15" s="333"/>
      <c r="BG15" s="333"/>
      <c r="BH15" s="332"/>
      <c r="BI15" s="332"/>
      <c r="BJ15" s="332"/>
      <c r="BK15" s="332"/>
    </row>
    <row r="16" spans="1:63" s="216" customFormat="1" ht="15" customHeight="1">
      <c r="A16" s="335">
        <v>1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217">
        <v>2</v>
      </c>
      <c r="AQ16" s="335">
        <v>3</v>
      </c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218">
        <v>4</v>
      </c>
      <c r="BG16" s="218">
        <v>5</v>
      </c>
      <c r="BH16" s="218">
        <v>6</v>
      </c>
      <c r="BI16" s="219">
        <v>7</v>
      </c>
      <c r="BJ16" s="219">
        <v>8</v>
      </c>
      <c r="BK16" s="218">
        <v>9</v>
      </c>
    </row>
    <row r="17" spans="1:63" s="223" customFormat="1" ht="24" customHeight="1">
      <c r="A17" s="330" t="s">
        <v>20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220">
        <v>100</v>
      </c>
      <c r="AQ17" s="331" t="s">
        <v>21</v>
      </c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221" t="s">
        <v>21</v>
      </c>
      <c r="BG17" s="222">
        <f>BG19+BG20+BG22+BG25+BG27+BG40+BG32</f>
        <v>79992532.17</v>
      </c>
      <c r="BH17" s="222">
        <f>BH19+BH20+BH22+BH25+BH27+BH29</f>
        <v>72640682.17</v>
      </c>
      <c r="BI17" s="222">
        <f>BI19+BI20+BI22+BI25+BI27+BI29</f>
        <v>142000</v>
      </c>
      <c r="BJ17" s="222">
        <f>BJ19+BJ20+BJ22+BJ25+BJ27+BJ29</f>
        <v>0</v>
      </c>
      <c r="BK17" s="222">
        <f>BK19+BK20+BK22+BK25+BK27+BK29</f>
        <v>7209850</v>
      </c>
    </row>
    <row r="18" spans="1:63" s="223" customFormat="1" ht="18.75" customHeight="1">
      <c r="A18" s="306" t="s">
        <v>9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224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225"/>
      <c r="BG18" s="226"/>
      <c r="BH18" s="226"/>
      <c r="BI18" s="227"/>
      <c r="BJ18" s="226"/>
      <c r="BK18" s="228"/>
    </row>
    <row r="19" spans="1:63" s="232" customFormat="1" ht="48" customHeight="1">
      <c r="A19" s="315" t="s">
        <v>22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229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230"/>
      <c r="BG19" s="231">
        <f>BG43</f>
        <v>72782682.17</v>
      </c>
      <c r="BH19" s="231">
        <f>BH43</f>
        <v>72640682.17</v>
      </c>
      <c r="BI19" s="231">
        <f>BI43</f>
        <v>142000</v>
      </c>
      <c r="BJ19" s="231">
        <f>BJ43</f>
        <v>0</v>
      </c>
      <c r="BK19" s="231">
        <f>BK43</f>
        <v>0</v>
      </c>
    </row>
    <row r="20" spans="1:63" s="235" customFormat="1" ht="33.75" customHeight="1">
      <c r="A20" s="312" t="s">
        <v>23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233">
        <v>120</v>
      </c>
      <c r="AQ20" s="313" t="s">
        <v>21</v>
      </c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234" t="s">
        <v>21</v>
      </c>
      <c r="BG20" s="231">
        <f aca="true" t="shared" si="0" ref="BG20:BG25">BH20+BI20+BJ20+BK20</f>
        <v>0</v>
      </c>
      <c r="BH20" s="231">
        <f>BH21</f>
        <v>0</v>
      </c>
      <c r="BI20" s="231">
        <f>BI21</f>
        <v>0</v>
      </c>
      <c r="BJ20" s="231">
        <f>BJ21</f>
        <v>0</v>
      </c>
      <c r="BK20" s="231">
        <f>BK21</f>
        <v>0</v>
      </c>
    </row>
    <row r="21" spans="1:63" s="235" customFormat="1" ht="24" customHeight="1">
      <c r="A21" s="306" t="s">
        <v>24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233">
        <v>121</v>
      </c>
      <c r="AQ21" s="313" t="s">
        <v>21</v>
      </c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234" t="s">
        <v>21</v>
      </c>
      <c r="BG21" s="231">
        <f t="shared" si="0"/>
        <v>0</v>
      </c>
      <c r="BH21" s="226">
        <v>0</v>
      </c>
      <c r="BI21" s="226">
        <v>0</v>
      </c>
      <c r="BJ21" s="226">
        <v>0</v>
      </c>
      <c r="BK21" s="226">
        <v>0</v>
      </c>
    </row>
    <row r="22" spans="1:63" s="235" customFormat="1" ht="51.75" customHeight="1">
      <c r="A22" s="312" t="s">
        <v>25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233">
        <v>130</v>
      </c>
      <c r="AQ22" s="313" t="s">
        <v>21</v>
      </c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234"/>
      <c r="BD22" s="234"/>
      <c r="BE22" s="234"/>
      <c r="BF22" s="234" t="s">
        <v>21</v>
      </c>
      <c r="BG22" s="231">
        <f t="shared" si="0"/>
        <v>7059850</v>
      </c>
      <c r="BH22" s="231">
        <f>BH23+BH24</f>
        <v>0</v>
      </c>
      <c r="BI22" s="231">
        <f>BI23+BI24</f>
        <v>0</v>
      </c>
      <c r="BJ22" s="231">
        <f>BJ23+BJ24</f>
        <v>0</v>
      </c>
      <c r="BK22" s="231">
        <f>BK23+BK24</f>
        <v>7059850</v>
      </c>
    </row>
    <row r="23" spans="1:63" s="223" customFormat="1" ht="75" customHeight="1">
      <c r="A23" s="329" t="s">
        <v>26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236">
        <v>131</v>
      </c>
      <c r="AQ23" s="321" t="s">
        <v>21</v>
      </c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237"/>
      <c r="BD23" s="237"/>
      <c r="BE23" s="237"/>
      <c r="BF23" s="237" t="s">
        <v>21</v>
      </c>
      <c r="BG23" s="231">
        <f t="shared" si="0"/>
        <v>3837550</v>
      </c>
      <c r="BH23" s="238">
        <v>0</v>
      </c>
      <c r="BI23" s="238">
        <v>0</v>
      </c>
      <c r="BJ23" s="238">
        <v>0</v>
      </c>
      <c r="BK23" s="238">
        <v>3837550</v>
      </c>
    </row>
    <row r="24" spans="1:63" s="232" customFormat="1" ht="54.75" customHeight="1">
      <c r="A24" s="329" t="s">
        <v>27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236">
        <v>131</v>
      </c>
      <c r="AQ24" s="321" t="s">
        <v>21</v>
      </c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237"/>
      <c r="BD24" s="237"/>
      <c r="BE24" s="237"/>
      <c r="BF24" s="237" t="s">
        <v>21</v>
      </c>
      <c r="BG24" s="231">
        <f t="shared" si="0"/>
        <v>3222300</v>
      </c>
      <c r="BH24" s="238">
        <v>0</v>
      </c>
      <c r="BI24" s="238">
        <v>0</v>
      </c>
      <c r="BJ24" s="238">
        <v>0</v>
      </c>
      <c r="BK24" s="238">
        <v>3222300</v>
      </c>
    </row>
    <row r="25" spans="1:63" s="223" customFormat="1" ht="36.75" customHeight="1">
      <c r="A25" s="312" t="s">
        <v>28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233">
        <v>150</v>
      </c>
      <c r="AQ25" s="313" t="s">
        <v>21</v>
      </c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234"/>
      <c r="BD25" s="234"/>
      <c r="BE25" s="234"/>
      <c r="BF25" s="234" t="s">
        <v>21</v>
      </c>
      <c r="BG25" s="231">
        <f t="shared" si="0"/>
        <v>0</v>
      </c>
      <c r="BH25" s="231">
        <f>BI25+BJ25+BK25+BL25</f>
        <v>0</v>
      </c>
      <c r="BI25" s="231">
        <f>BJ25+BK25+BL25+BM25</f>
        <v>0</v>
      </c>
      <c r="BJ25" s="231">
        <f>BK25+BL25+BM25+BN25</f>
        <v>0</v>
      </c>
      <c r="BK25" s="231">
        <f>BL25+BM25+BN25+BO25</f>
        <v>0</v>
      </c>
    </row>
    <row r="26" spans="1:63" s="223" customFormat="1" ht="84" customHeight="1">
      <c r="A26" s="306" t="s">
        <v>29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233">
        <v>154</v>
      </c>
      <c r="AQ26" s="313" t="s">
        <v>21</v>
      </c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234"/>
      <c r="BD26" s="234"/>
      <c r="BE26" s="234"/>
      <c r="BF26" s="234" t="s">
        <v>21</v>
      </c>
      <c r="BG26" s="231">
        <f>BH26+BI26+BJ26+BK26</f>
        <v>0</v>
      </c>
      <c r="BH26" s="226">
        <v>0</v>
      </c>
      <c r="BI26" s="226">
        <v>0</v>
      </c>
      <c r="BJ26" s="226">
        <v>0</v>
      </c>
      <c r="BK26" s="226">
        <v>0</v>
      </c>
    </row>
    <row r="27" spans="1:63" s="223" customFormat="1" ht="35.25" customHeight="1">
      <c r="A27" s="312" t="s">
        <v>30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233">
        <v>170</v>
      </c>
      <c r="AQ27" s="313" t="s">
        <v>21</v>
      </c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234"/>
      <c r="BD27" s="234"/>
      <c r="BE27" s="234"/>
      <c r="BF27" s="234" t="s">
        <v>21</v>
      </c>
      <c r="BG27" s="231">
        <f aca="true" t="shared" si="1" ref="BG27:BG41">BH27+BI27+BJ27+BK27</f>
        <v>0</v>
      </c>
      <c r="BH27" s="231">
        <f>BH28</f>
        <v>0</v>
      </c>
      <c r="BI27" s="231">
        <f>BI28</f>
        <v>0</v>
      </c>
      <c r="BJ27" s="231">
        <f>BJ28</f>
        <v>0</v>
      </c>
      <c r="BK27" s="231">
        <f>BK28</f>
        <v>0</v>
      </c>
    </row>
    <row r="28" spans="1:63" s="223" customFormat="1" ht="33" customHeight="1">
      <c r="A28" s="306" t="s">
        <v>31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233">
        <v>172</v>
      </c>
      <c r="AQ28" s="313" t="s">
        <v>21</v>
      </c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234"/>
      <c r="BD28" s="234"/>
      <c r="BE28" s="234"/>
      <c r="BF28" s="234" t="s">
        <v>21</v>
      </c>
      <c r="BG28" s="231">
        <f t="shared" si="1"/>
        <v>0</v>
      </c>
      <c r="BH28" s="226">
        <v>0</v>
      </c>
      <c r="BI28" s="226">
        <v>0</v>
      </c>
      <c r="BJ28" s="226">
        <v>0</v>
      </c>
      <c r="BK28" s="226">
        <v>0</v>
      </c>
    </row>
    <row r="29" spans="1:63" s="223" customFormat="1" ht="36.75" customHeight="1">
      <c r="A29" s="312" t="s">
        <v>32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233">
        <v>180</v>
      </c>
      <c r="AQ29" s="313" t="s">
        <v>21</v>
      </c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234"/>
      <c r="BD29" s="234"/>
      <c r="BE29" s="234"/>
      <c r="BF29" s="234" t="s">
        <v>21</v>
      </c>
      <c r="BG29" s="231">
        <f t="shared" si="1"/>
        <v>150000</v>
      </c>
      <c r="BH29" s="231">
        <f>BH30+BH32+BH40</f>
        <v>0</v>
      </c>
      <c r="BI29" s="231">
        <f>BI30+BI32+BI40</f>
        <v>0</v>
      </c>
      <c r="BJ29" s="231">
        <f>BJ30+BJ32+BJ40</f>
        <v>0</v>
      </c>
      <c r="BK29" s="231">
        <f>BK30+BK32+BK40</f>
        <v>150000</v>
      </c>
    </row>
    <row r="30" spans="1:63" s="223" customFormat="1" ht="36.75" customHeight="1">
      <c r="A30" s="306" t="s">
        <v>33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233">
        <v>181</v>
      </c>
      <c r="AQ30" s="313" t="s">
        <v>21</v>
      </c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234"/>
      <c r="BD30" s="234"/>
      <c r="BE30" s="234"/>
      <c r="BF30" s="234" t="s">
        <v>21</v>
      </c>
      <c r="BG30" s="231">
        <f t="shared" si="1"/>
        <v>0</v>
      </c>
      <c r="BH30" s="226">
        <f>BH31</f>
        <v>0</v>
      </c>
      <c r="BI30" s="226">
        <f>BI31</f>
        <v>0</v>
      </c>
      <c r="BJ30" s="226">
        <f>BJ31</f>
        <v>0</v>
      </c>
      <c r="BK30" s="226">
        <f>BK31</f>
        <v>0</v>
      </c>
    </row>
    <row r="31" spans="1:63" s="223" customFormat="1" ht="36.75" customHeigh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23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234"/>
      <c r="BD31" s="234"/>
      <c r="BE31" s="234"/>
      <c r="BF31" s="234"/>
      <c r="BG31" s="239">
        <f t="shared" si="1"/>
        <v>0</v>
      </c>
      <c r="BH31" s="226">
        <v>0</v>
      </c>
      <c r="BI31" s="226">
        <v>0</v>
      </c>
      <c r="BJ31" s="226">
        <v>0</v>
      </c>
      <c r="BK31" s="226">
        <v>0</v>
      </c>
    </row>
    <row r="32" spans="1:63" s="223" customFormat="1" ht="36.75" customHeight="1">
      <c r="A32" s="306" t="s">
        <v>34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233">
        <v>183</v>
      </c>
      <c r="AQ32" s="313" t="s">
        <v>21</v>
      </c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234"/>
      <c r="BD32" s="234"/>
      <c r="BE32" s="234"/>
      <c r="BF32" s="234" t="s">
        <v>21</v>
      </c>
      <c r="BG32" s="231">
        <f t="shared" si="1"/>
        <v>0</v>
      </c>
      <c r="BH32" s="231">
        <f>BH33+BH34+BH35+BH36+BH37+BH39</f>
        <v>0</v>
      </c>
      <c r="BI32" s="231">
        <f>BI33+BI34+BI35+BI36+BI37+BI39</f>
        <v>0</v>
      </c>
      <c r="BJ32" s="231">
        <f>BJ33+BJ34+BJ35+BJ36+BJ37+BJ39</f>
        <v>0</v>
      </c>
      <c r="BK32" s="231">
        <f>BK33+BK34+BK35+BK36+BK37+BK39</f>
        <v>0</v>
      </c>
    </row>
    <row r="33" spans="1:63" s="223" customFormat="1" ht="36.75" customHeight="1">
      <c r="A33" s="306" t="s">
        <v>35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23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234"/>
      <c r="BD33" s="234"/>
      <c r="BE33" s="234"/>
      <c r="BF33" s="234"/>
      <c r="BG33" s="231">
        <f t="shared" si="1"/>
        <v>0</v>
      </c>
      <c r="BH33" s="226">
        <v>0</v>
      </c>
      <c r="BI33" s="226">
        <v>0</v>
      </c>
      <c r="BJ33" s="226"/>
      <c r="BK33" s="226">
        <v>0</v>
      </c>
    </row>
    <row r="34" spans="1:63" s="223" customFormat="1" ht="63.75" customHeight="1">
      <c r="A34" s="306" t="s">
        <v>36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23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234"/>
      <c r="BD34" s="234"/>
      <c r="BE34" s="234"/>
      <c r="BF34" s="234"/>
      <c r="BG34" s="231">
        <f t="shared" si="1"/>
        <v>0</v>
      </c>
      <c r="BH34" s="226">
        <v>0</v>
      </c>
      <c r="BI34" s="226">
        <v>0</v>
      </c>
      <c r="BJ34" s="226">
        <v>0</v>
      </c>
      <c r="BK34" s="226">
        <v>0</v>
      </c>
    </row>
    <row r="35" spans="1:63" s="223" customFormat="1" ht="69" customHeight="1">
      <c r="A35" s="306" t="s">
        <v>37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23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234"/>
      <c r="BD35" s="234"/>
      <c r="BE35" s="234"/>
      <c r="BF35" s="234"/>
      <c r="BG35" s="231">
        <f t="shared" si="1"/>
        <v>0</v>
      </c>
      <c r="BH35" s="226">
        <v>0</v>
      </c>
      <c r="BI35" s="226">
        <v>0</v>
      </c>
      <c r="BJ35" s="226">
        <v>0</v>
      </c>
      <c r="BK35" s="226">
        <v>0</v>
      </c>
    </row>
    <row r="36" spans="1:63" s="223" customFormat="1" ht="51.75" customHeight="1">
      <c r="A36" s="306" t="s">
        <v>38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23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234"/>
      <c r="BD36" s="234"/>
      <c r="BE36" s="234"/>
      <c r="BF36" s="234"/>
      <c r="BG36" s="231">
        <f t="shared" si="1"/>
        <v>0</v>
      </c>
      <c r="BH36" s="226">
        <v>0</v>
      </c>
      <c r="BI36" s="226">
        <v>0</v>
      </c>
      <c r="BJ36" s="226">
        <v>0</v>
      </c>
      <c r="BK36" s="226">
        <v>0</v>
      </c>
    </row>
    <row r="37" spans="1:63" s="223" customFormat="1" ht="55.5" customHeight="1">
      <c r="A37" s="306" t="s">
        <v>39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23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234"/>
      <c r="BD37" s="234"/>
      <c r="BE37" s="234"/>
      <c r="BF37" s="234"/>
      <c r="BG37" s="231">
        <f t="shared" si="1"/>
        <v>0</v>
      </c>
      <c r="BH37" s="226">
        <v>0</v>
      </c>
      <c r="BI37" s="226">
        <v>0</v>
      </c>
      <c r="BJ37" s="226">
        <v>0</v>
      </c>
      <c r="BK37" s="226">
        <v>0</v>
      </c>
    </row>
    <row r="38" spans="1:63" s="223" customFormat="1" ht="27" customHeight="1">
      <c r="A38" s="306" t="s">
        <v>40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23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234"/>
      <c r="BD38" s="234"/>
      <c r="BE38" s="234"/>
      <c r="BF38" s="234"/>
      <c r="BG38" s="231">
        <f t="shared" si="1"/>
        <v>0</v>
      </c>
      <c r="BH38" s="226">
        <v>0</v>
      </c>
      <c r="BI38" s="226">
        <v>0</v>
      </c>
      <c r="BJ38" s="226">
        <v>0</v>
      </c>
      <c r="BK38" s="226">
        <v>0</v>
      </c>
    </row>
    <row r="39" spans="1:63" s="223" customFormat="1" ht="35.25" customHeight="1">
      <c r="A39" s="306" t="s">
        <v>41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23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234"/>
      <c r="BD39" s="234"/>
      <c r="BE39" s="234"/>
      <c r="BF39" s="234"/>
      <c r="BG39" s="231">
        <f t="shared" si="1"/>
        <v>0</v>
      </c>
      <c r="BH39" s="226">
        <v>0</v>
      </c>
      <c r="BI39" s="226">
        <v>0</v>
      </c>
      <c r="BJ39" s="226">
        <v>0</v>
      </c>
      <c r="BK39" s="226">
        <v>0</v>
      </c>
    </row>
    <row r="40" spans="1:63" s="223" customFormat="1" ht="36.75" customHeight="1">
      <c r="A40" s="306" t="s">
        <v>42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233">
        <v>189</v>
      </c>
      <c r="AQ40" s="313" t="s">
        <v>21</v>
      </c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234"/>
      <c r="BD40" s="234"/>
      <c r="BE40" s="234"/>
      <c r="BF40" s="234" t="s">
        <v>21</v>
      </c>
      <c r="BG40" s="231">
        <f t="shared" si="1"/>
        <v>150000</v>
      </c>
      <c r="BH40" s="231">
        <f>BH41</f>
        <v>0</v>
      </c>
      <c r="BI40" s="231">
        <f>BI41</f>
        <v>0</v>
      </c>
      <c r="BJ40" s="231">
        <f>BJ41</f>
        <v>0</v>
      </c>
      <c r="BK40" s="231">
        <f>BK41</f>
        <v>150000</v>
      </c>
    </row>
    <row r="41" spans="1:63" s="223" customFormat="1" ht="36.75" customHeight="1">
      <c r="A41" s="306" t="s">
        <v>43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233">
        <v>189</v>
      </c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234"/>
      <c r="BD41" s="234"/>
      <c r="BE41" s="234"/>
      <c r="BF41" s="234"/>
      <c r="BG41" s="231">
        <f t="shared" si="1"/>
        <v>150000</v>
      </c>
      <c r="BH41" s="226">
        <v>0</v>
      </c>
      <c r="BI41" s="226">
        <v>0</v>
      </c>
      <c r="BJ41" s="226">
        <v>0</v>
      </c>
      <c r="BK41" s="226">
        <v>150000</v>
      </c>
    </row>
    <row r="42" spans="1:63" s="243" customFormat="1" ht="45.75" customHeight="1">
      <c r="A42" s="327" t="s">
        <v>44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240">
        <v>200</v>
      </c>
      <c r="AQ42" s="328" t="s">
        <v>21</v>
      </c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241" t="s">
        <v>21</v>
      </c>
      <c r="BG42" s="242">
        <f>BG43+BG304+BG328+BG431</f>
        <v>79212532.17</v>
      </c>
      <c r="BH42" s="242">
        <f>BH43+BH304+BH328+BH431+BH303</f>
        <v>72640682.17</v>
      </c>
      <c r="BI42" s="242">
        <f>BI43+BI304+BI328+BI431</f>
        <v>142000</v>
      </c>
      <c r="BJ42" s="242">
        <f>BJ43+BJ304+BJ328+BJ431</f>
        <v>0</v>
      </c>
      <c r="BK42" s="242">
        <f>BK43+BK304+BK328+BK431</f>
        <v>7209850</v>
      </c>
    </row>
    <row r="43" spans="1:63" s="235" customFormat="1" ht="61.5" customHeight="1">
      <c r="A43" s="312" t="s">
        <v>45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23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234"/>
      <c r="BD43" s="234"/>
      <c r="BE43" s="234"/>
      <c r="BF43" s="234"/>
      <c r="BG43" s="244">
        <f>BG44+BG49+BG65+BG69+BG79+BG90</f>
        <v>72782682.17</v>
      </c>
      <c r="BH43" s="244">
        <f>BH44+BH49+BH65+BH69+BH79+BH90</f>
        <v>72640682.17</v>
      </c>
      <c r="BI43" s="244">
        <f>BI44+BI49+BI65+BI69+BI79+BI90</f>
        <v>142000</v>
      </c>
      <c r="BJ43" s="244">
        <f>BJ44+BJ49+BJ65+BJ69+BJ79+BJ90</f>
        <v>0</v>
      </c>
      <c r="BK43" s="244">
        <f>BK44+BK49+BK65+BK69+BK79+BK90</f>
        <v>0</v>
      </c>
    </row>
    <row r="44" spans="1:63" s="223" customFormat="1" ht="32.25" customHeight="1">
      <c r="A44" s="312" t="s">
        <v>46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233">
        <v>210</v>
      </c>
      <c r="AQ44" s="313" t="s">
        <v>21</v>
      </c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234" t="s">
        <v>21</v>
      </c>
      <c r="BG44" s="244">
        <f>BG46+BG47+BG48</f>
        <v>70957763.68</v>
      </c>
      <c r="BH44" s="244">
        <f>BH46+BH47+BH48</f>
        <v>70957763.68</v>
      </c>
      <c r="BI44" s="244">
        <f>BI46+BI47+BI48</f>
        <v>0</v>
      </c>
      <c r="BJ44" s="244">
        <f>BJ46+BJ47+BJ48</f>
        <v>0</v>
      </c>
      <c r="BK44" s="244">
        <f>BK46+BK47+BK48</f>
        <v>0</v>
      </c>
    </row>
    <row r="45" spans="1:63" s="223" customFormat="1" ht="14.25" customHeight="1">
      <c r="A45" s="314" t="s">
        <v>47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224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225"/>
      <c r="BG45" s="226"/>
      <c r="BH45" s="226"/>
      <c r="BI45" s="226"/>
      <c r="BJ45" s="226"/>
      <c r="BK45" s="228"/>
    </row>
    <row r="46" spans="1:63" s="223" customFormat="1" ht="18.75" customHeight="1">
      <c r="A46" s="306" t="s">
        <v>48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224"/>
      <c r="AQ46" s="307" t="s">
        <v>49</v>
      </c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225"/>
      <c r="BD46" s="225"/>
      <c r="BE46" s="225"/>
      <c r="BF46" s="225" t="s">
        <v>50</v>
      </c>
      <c r="BG46" s="244">
        <f>BH46+BI46+BJ46+BK46</f>
        <v>54558487.89</v>
      </c>
      <c r="BH46" s="226">
        <f aca="true" t="shared" si="2" ref="BH46:BK48">BH99+BH151+BH203+BH255</f>
        <v>54558487.89</v>
      </c>
      <c r="BI46" s="226">
        <f t="shared" si="2"/>
        <v>0</v>
      </c>
      <c r="BJ46" s="226">
        <f t="shared" si="2"/>
        <v>0</v>
      </c>
      <c r="BK46" s="226">
        <f>BK99+BK151+BK203+BK255</f>
        <v>0</v>
      </c>
    </row>
    <row r="47" spans="1:63" s="223" customFormat="1" ht="37.5" customHeight="1">
      <c r="A47" s="306" t="s">
        <v>51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224"/>
      <c r="AQ47" s="307" t="s">
        <v>52</v>
      </c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225"/>
      <c r="BD47" s="225"/>
      <c r="BE47" s="225"/>
      <c r="BF47" s="225" t="s">
        <v>53</v>
      </c>
      <c r="BG47" s="244">
        <f>BH47+BI47+BJ47+BK47</f>
        <v>0</v>
      </c>
      <c r="BH47" s="226">
        <f t="shared" si="2"/>
        <v>0</v>
      </c>
      <c r="BI47" s="226">
        <f t="shared" si="2"/>
        <v>0</v>
      </c>
      <c r="BJ47" s="226">
        <f t="shared" si="2"/>
        <v>0</v>
      </c>
      <c r="BK47" s="226">
        <f t="shared" si="2"/>
        <v>0</v>
      </c>
    </row>
    <row r="48" spans="1:63" s="223" customFormat="1" ht="37.5" customHeight="1">
      <c r="A48" s="306" t="s">
        <v>54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224"/>
      <c r="AQ48" s="307" t="s">
        <v>55</v>
      </c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225"/>
      <c r="BD48" s="225"/>
      <c r="BE48" s="225"/>
      <c r="BF48" s="225" t="s">
        <v>56</v>
      </c>
      <c r="BG48" s="244">
        <f>BH48+BI48+BJ48+BK48</f>
        <v>16399275.79</v>
      </c>
      <c r="BH48" s="226">
        <f t="shared" si="2"/>
        <v>16399275.79</v>
      </c>
      <c r="BI48" s="226">
        <f t="shared" si="2"/>
        <v>0</v>
      </c>
      <c r="BJ48" s="226">
        <f t="shared" si="2"/>
        <v>0</v>
      </c>
      <c r="BK48" s="226">
        <f t="shared" si="2"/>
        <v>0</v>
      </c>
    </row>
    <row r="49" spans="1:63" s="223" customFormat="1" ht="42.75" customHeight="1">
      <c r="A49" s="312" t="s">
        <v>57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233">
        <v>220</v>
      </c>
      <c r="AQ49" s="313" t="s">
        <v>21</v>
      </c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234" t="s">
        <v>21</v>
      </c>
      <c r="BG49" s="244">
        <f>BG51+BG52+BG53+BG59+BG60+BG61+BG62+BG63+BG64</f>
        <v>1495104.35</v>
      </c>
      <c r="BH49" s="244">
        <f>BH51+BH52+BH53+BH59+BH60+BH61+BH62+BH63+BH64</f>
        <v>1375104.35</v>
      </c>
      <c r="BI49" s="244">
        <f>BI51+BI52+BI53+BI59+BI60+BI61+BI62+BI63+BI64</f>
        <v>120000</v>
      </c>
      <c r="BJ49" s="244">
        <f>BJ51+BJ52+BJ53+BJ59+BJ60+BJ61+BJ62+BJ63+BJ64</f>
        <v>0</v>
      </c>
      <c r="BK49" s="244">
        <f>BK51+BK52+BK53+BK59+BK60+BK61+BK62+BK63+BK64</f>
        <v>0</v>
      </c>
    </row>
    <row r="50" spans="1:63" s="223" customFormat="1" ht="15" customHeight="1">
      <c r="A50" s="314" t="s">
        <v>9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224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225"/>
      <c r="BG50" s="226"/>
      <c r="BH50" s="226"/>
      <c r="BI50" s="226"/>
      <c r="BJ50" s="226"/>
      <c r="BK50" s="228"/>
    </row>
    <row r="51" spans="1:63" s="223" customFormat="1" ht="18.75" customHeight="1">
      <c r="A51" s="306" t="s">
        <v>58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224"/>
      <c r="AQ51" s="307" t="s">
        <v>59</v>
      </c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225"/>
      <c r="BD51" s="225"/>
      <c r="BE51" s="225"/>
      <c r="BF51" s="225" t="s">
        <v>60</v>
      </c>
      <c r="BG51" s="244">
        <f>BH51+BI51+BJ51+BK51</f>
        <v>149092</v>
      </c>
      <c r="BH51" s="226">
        <f aca="true" t="shared" si="3" ref="BH51:BK52">BH104+BH156+BH208+BH260</f>
        <v>149092</v>
      </c>
      <c r="BI51" s="226">
        <f t="shared" si="3"/>
        <v>0</v>
      </c>
      <c r="BJ51" s="226">
        <f t="shared" si="3"/>
        <v>0</v>
      </c>
      <c r="BK51" s="226">
        <f t="shared" si="3"/>
        <v>0</v>
      </c>
    </row>
    <row r="52" spans="1:63" s="223" customFormat="1" ht="18.75" customHeight="1">
      <c r="A52" s="306" t="s">
        <v>61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224"/>
      <c r="AQ52" s="307" t="s">
        <v>59</v>
      </c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225"/>
      <c r="BD52" s="225"/>
      <c r="BE52" s="225"/>
      <c r="BF52" s="225" t="s">
        <v>62</v>
      </c>
      <c r="BG52" s="244">
        <f aca="true" t="shared" si="4" ref="BG52:BG64">BH52+BI52+BJ52+BK52</f>
        <v>0</v>
      </c>
      <c r="BH52" s="226">
        <f t="shared" si="3"/>
        <v>0</v>
      </c>
      <c r="BI52" s="226">
        <f t="shared" si="3"/>
        <v>0</v>
      </c>
      <c r="BJ52" s="226">
        <f t="shared" si="3"/>
        <v>0</v>
      </c>
      <c r="BK52" s="226">
        <f t="shared" si="3"/>
        <v>0</v>
      </c>
    </row>
    <row r="53" spans="1:63" s="223" customFormat="1" ht="18.75" customHeight="1">
      <c r="A53" s="306" t="s">
        <v>63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224"/>
      <c r="AQ53" s="307" t="s">
        <v>59</v>
      </c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225"/>
      <c r="BD53" s="225"/>
      <c r="BE53" s="225"/>
      <c r="BF53" s="225" t="s">
        <v>64</v>
      </c>
      <c r="BG53" s="244">
        <f t="shared" si="4"/>
        <v>723676</v>
      </c>
      <c r="BH53" s="244">
        <f>BH54+BH55+BH56+BH57+BH58</f>
        <v>723676</v>
      </c>
      <c r="BI53" s="244">
        <f>BI54+BI55+BI56+BI57+BI58</f>
        <v>0</v>
      </c>
      <c r="BJ53" s="244">
        <f>BJ54+BJ55+BJ56+BJ57+BJ58</f>
        <v>0</v>
      </c>
      <c r="BK53" s="244">
        <f>BK54+BK55+BK56+BK57+BK58</f>
        <v>0</v>
      </c>
    </row>
    <row r="54" spans="1:63" s="223" customFormat="1" ht="34.5" customHeight="1">
      <c r="A54" s="306" t="s">
        <v>65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224"/>
      <c r="AQ54" s="307" t="s">
        <v>59</v>
      </c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225"/>
      <c r="BD54" s="225"/>
      <c r="BE54" s="225"/>
      <c r="BF54" s="225" t="s">
        <v>66</v>
      </c>
      <c r="BG54" s="244">
        <f t="shared" si="4"/>
        <v>276028.01</v>
      </c>
      <c r="BH54" s="226">
        <f aca="true" t="shared" si="5" ref="BH54:BK64">BH107+BH159+BH211+BH263</f>
        <v>276028.01</v>
      </c>
      <c r="BI54" s="226">
        <f t="shared" si="5"/>
        <v>0</v>
      </c>
      <c r="BJ54" s="226">
        <f t="shared" si="5"/>
        <v>0</v>
      </c>
      <c r="BK54" s="226">
        <f t="shared" si="5"/>
        <v>0</v>
      </c>
    </row>
    <row r="55" spans="1:63" s="223" customFormat="1" ht="22.5" customHeight="1">
      <c r="A55" s="306" t="s">
        <v>67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224"/>
      <c r="AQ55" s="307" t="s">
        <v>59</v>
      </c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225"/>
      <c r="BD55" s="225"/>
      <c r="BE55" s="225"/>
      <c r="BF55" s="225" t="s">
        <v>68</v>
      </c>
      <c r="BG55" s="244">
        <f t="shared" si="4"/>
        <v>0</v>
      </c>
      <c r="BH55" s="226">
        <f t="shared" si="5"/>
        <v>0</v>
      </c>
      <c r="BI55" s="226">
        <f t="shared" si="5"/>
        <v>0</v>
      </c>
      <c r="BJ55" s="226">
        <f t="shared" si="5"/>
        <v>0</v>
      </c>
      <c r="BK55" s="226">
        <f t="shared" si="5"/>
        <v>0</v>
      </c>
    </row>
    <row r="56" spans="1:63" s="223" customFormat="1" ht="40.5" customHeight="1">
      <c r="A56" s="306" t="s">
        <v>69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224"/>
      <c r="AQ56" s="307" t="s">
        <v>59</v>
      </c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225"/>
      <c r="BD56" s="225"/>
      <c r="BE56" s="225"/>
      <c r="BF56" s="225" t="s">
        <v>70</v>
      </c>
      <c r="BG56" s="244">
        <f t="shared" si="4"/>
        <v>307108.05</v>
      </c>
      <c r="BH56" s="226">
        <f t="shared" si="5"/>
        <v>307108.05</v>
      </c>
      <c r="BI56" s="226">
        <f t="shared" si="5"/>
        <v>0</v>
      </c>
      <c r="BJ56" s="226">
        <f t="shared" si="5"/>
        <v>0</v>
      </c>
      <c r="BK56" s="226">
        <f t="shared" si="5"/>
        <v>0</v>
      </c>
    </row>
    <row r="57" spans="1:63" s="223" customFormat="1" ht="38.25" customHeight="1">
      <c r="A57" s="306" t="s">
        <v>71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224"/>
      <c r="AQ57" s="307" t="s">
        <v>59</v>
      </c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225"/>
      <c r="BD57" s="225"/>
      <c r="BE57" s="225"/>
      <c r="BF57" s="225" t="s">
        <v>72</v>
      </c>
      <c r="BG57" s="244">
        <f t="shared" si="4"/>
        <v>112111.98999999999</v>
      </c>
      <c r="BH57" s="226">
        <f t="shared" si="5"/>
        <v>112111.98999999999</v>
      </c>
      <c r="BI57" s="226">
        <f t="shared" si="5"/>
        <v>0</v>
      </c>
      <c r="BJ57" s="226">
        <f t="shared" si="5"/>
        <v>0</v>
      </c>
      <c r="BK57" s="226">
        <f t="shared" si="5"/>
        <v>0</v>
      </c>
    </row>
    <row r="58" spans="1:63" s="223" customFormat="1" ht="23.25" customHeight="1">
      <c r="A58" s="306" t="s">
        <v>73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224"/>
      <c r="AQ58" s="307" t="s">
        <v>59</v>
      </c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225"/>
      <c r="BD58" s="225"/>
      <c r="BE58" s="225"/>
      <c r="BF58" s="225" t="s">
        <v>74</v>
      </c>
      <c r="BG58" s="244">
        <f t="shared" si="4"/>
        <v>28427.95</v>
      </c>
      <c r="BH58" s="226">
        <f t="shared" si="5"/>
        <v>28427.95</v>
      </c>
      <c r="BI58" s="226">
        <f t="shared" si="5"/>
        <v>0</v>
      </c>
      <c r="BJ58" s="226">
        <f t="shared" si="5"/>
        <v>0</v>
      </c>
      <c r="BK58" s="226">
        <f t="shared" si="5"/>
        <v>0</v>
      </c>
    </row>
    <row r="59" spans="1:63" s="223" customFormat="1" ht="67.5" customHeight="1">
      <c r="A59" s="306" t="s">
        <v>75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224"/>
      <c r="AQ59" s="307" t="s">
        <v>59</v>
      </c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225"/>
      <c r="BD59" s="225"/>
      <c r="BE59" s="225"/>
      <c r="BF59" s="225" t="s">
        <v>76</v>
      </c>
      <c r="BG59" s="244">
        <f t="shared" si="4"/>
        <v>0</v>
      </c>
      <c r="BH59" s="226">
        <f t="shared" si="5"/>
        <v>0</v>
      </c>
      <c r="BI59" s="226">
        <f t="shared" si="5"/>
        <v>0</v>
      </c>
      <c r="BJ59" s="226">
        <f t="shared" si="5"/>
        <v>0</v>
      </c>
      <c r="BK59" s="226">
        <f t="shared" si="5"/>
        <v>0</v>
      </c>
    </row>
    <row r="60" spans="1:63" s="223" customFormat="1" ht="38.25" customHeight="1">
      <c r="A60" s="306" t="s">
        <v>77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224"/>
      <c r="AQ60" s="307" t="s">
        <v>59</v>
      </c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225"/>
      <c r="BD60" s="225"/>
      <c r="BE60" s="225"/>
      <c r="BF60" s="225" t="s">
        <v>78</v>
      </c>
      <c r="BG60" s="244">
        <f>BH60+BI60+BJ60+BK60</f>
        <v>70826</v>
      </c>
      <c r="BH60" s="226">
        <f t="shared" si="5"/>
        <v>62826</v>
      </c>
      <c r="BI60" s="226">
        <f t="shared" si="5"/>
        <v>8000</v>
      </c>
      <c r="BJ60" s="226">
        <f t="shared" si="5"/>
        <v>0</v>
      </c>
      <c r="BK60" s="226">
        <f t="shared" si="5"/>
        <v>0</v>
      </c>
    </row>
    <row r="61" spans="1:63" s="223" customFormat="1" ht="24.75" customHeight="1">
      <c r="A61" s="306" t="s">
        <v>79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224"/>
      <c r="AQ61" s="307" t="s">
        <v>59</v>
      </c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225"/>
      <c r="BD61" s="225"/>
      <c r="BE61" s="225"/>
      <c r="BF61" s="225" t="s">
        <v>80</v>
      </c>
      <c r="BG61" s="244">
        <f t="shared" si="4"/>
        <v>540674.16</v>
      </c>
      <c r="BH61" s="226">
        <f t="shared" si="5"/>
        <v>428674.16000000003</v>
      </c>
      <c r="BI61" s="226">
        <f t="shared" si="5"/>
        <v>112000</v>
      </c>
      <c r="BJ61" s="226">
        <f t="shared" si="5"/>
        <v>0</v>
      </c>
      <c r="BK61" s="226">
        <f t="shared" si="5"/>
        <v>0</v>
      </c>
    </row>
    <row r="62" spans="1:63" s="223" customFormat="1" ht="24.75" customHeight="1">
      <c r="A62" s="306" t="s">
        <v>81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224"/>
      <c r="AQ62" s="307" t="s">
        <v>59</v>
      </c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225"/>
      <c r="BD62" s="225"/>
      <c r="BE62" s="225"/>
      <c r="BF62" s="225" t="s">
        <v>82</v>
      </c>
      <c r="BG62" s="244">
        <f t="shared" si="4"/>
        <v>10836.19</v>
      </c>
      <c r="BH62" s="226">
        <f t="shared" si="5"/>
        <v>10836.19</v>
      </c>
      <c r="BI62" s="226">
        <f t="shared" si="5"/>
        <v>0</v>
      </c>
      <c r="BJ62" s="226">
        <f t="shared" si="5"/>
        <v>0</v>
      </c>
      <c r="BK62" s="226">
        <f t="shared" si="5"/>
        <v>0</v>
      </c>
    </row>
    <row r="63" spans="1:63" s="223" customFormat="1" ht="36" customHeight="1">
      <c r="A63" s="306" t="s">
        <v>83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224"/>
      <c r="AQ63" s="307" t="s">
        <v>59</v>
      </c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225"/>
      <c r="BD63" s="225"/>
      <c r="BE63" s="225"/>
      <c r="BF63" s="225" t="s">
        <v>84</v>
      </c>
      <c r="BG63" s="244">
        <f t="shared" si="4"/>
        <v>0</v>
      </c>
      <c r="BH63" s="226">
        <f t="shared" si="5"/>
        <v>0</v>
      </c>
      <c r="BI63" s="226">
        <f t="shared" si="5"/>
        <v>0</v>
      </c>
      <c r="BJ63" s="226">
        <f t="shared" si="5"/>
        <v>0</v>
      </c>
      <c r="BK63" s="226">
        <f t="shared" si="5"/>
        <v>0</v>
      </c>
    </row>
    <row r="64" spans="1:63" s="223" customFormat="1" ht="67.5" customHeight="1">
      <c r="A64" s="306" t="s">
        <v>85</v>
      </c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224"/>
      <c r="AQ64" s="307" t="s">
        <v>59</v>
      </c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225"/>
      <c r="BD64" s="225"/>
      <c r="BE64" s="225"/>
      <c r="BF64" s="225" t="s">
        <v>86</v>
      </c>
      <c r="BG64" s="244">
        <f t="shared" si="4"/>
        <v>0</v>
      </c>
      <c r="BH64" s="226">
        <f t="shared" si="5"/>
        <v>0</v>
      </c>
      <c r="BI64" s="226">
        <f t="shared" si="5"/>
        <v>0</v>
      </c>
      <c r="BJ64" s="226">
        <f t="shared" si="5"/>
        <v>0</v>
      </c>
      <c r="BK64" s="226">
        <f t="shared" si="5"/>
        <v>0</v>
      </c>
    </row>
    <row r="65" spans="1:63" s="223" customFormat="1" ht="21" customHeight="1">
      <c r="A65" s="312" t="s">
        <v>87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233">
        <v>260</v>
      </c>
      <c r="AQ65" s="313" t="s">
        <v>21</v>
      </c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234" t="s">
        <v>21</v>
      </c>
      <c r="BG65" s="244">
        <f>BG66+BG67+BG68</f>
        <v>4803.34</v>
      </c>
      <c r="BH65" s="244">
        <f>BH66+BH67+BH68</f>
        <v>4803.34</v>
      </c>
      <c r="BI65" s="244">
        <f>BI66+BI67+BI68</f>
        <v>0</v>
      </c>
      <c r="BJ65" s="244">
        <f>BJ66+BJ67+BJ68</f>
        <v>0</v>
      </c>
      <c r="BK65" s="244">
        <f>BK66+BK67+BK68</f>
        <v>0</v>
      </c>
    </row>
    <row r="66" spans="1:63" s="223" customFormat="1" ht="31.5" customHeight="1">
      <c r="A66" s="314" t="s">
        <v>88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224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225" t="s">
        <v>89</v>
      </c>
      <c r="BG66" s="244">
        <f>BH66+BI66+BJ66+BK66</f>
        <v>0</v>
      </c>
      <c r="BH66" s="226">
        <f aca="true" t="shared" si="6" ref="BH66:BK68">BH119+BH171+BH223+BH275</f>
        <v>0</v>
      </c>
      <c r="BI66" s="226">
        <f t="shared" si="6"/>
        <v>0</v>
      </c>
      <c r="BJ66" s="226">
        <f t="shared" si="6"/>
        <v>0</v>
      </c>
      <c r="BK66" s="226">
        <f t="shared" si="6"/>
        <v>0</v>
      </c>
    </row>
    <row r="67" spans="1:63" s="223" customFormat="1" ht="48" customHeight="1">
      <c r="A67" s="306" t="s">
        <v>90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224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225"/>
      <c r="BD67" s="225"/>
      <c r="BE67" s="225"/>
      <c r="BF67" s="225" t="s">
        <v>91</v>
      </c>
      <c r="BG67" s="244">
        <f>BH67+BI67+BJ67+BK67</f>
        <v>0</v>
      </c>
      <c r="BH67" s="226">
        <f t="shared" si="6"/>
        <v>0</v>
      </c>
      <c r="BI67" s="226">
        <f t="shared" si="6"/>
        <v>0</v>
      </c>
      <c r="BJ67" s="226">
        <f t="shared" si="6"/>
        <v>0</v>
      </c>
      <c r="BK67" s="226">
        <f t="shared" si="6"/>
        <v>0</v>
      </c>
    </row>
    <row r="68" spans="1:63" s="223" customFormat="1" ht="35.25" customHeight="1">
      <c r="A68" s="306" t="s">
        <v>92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224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7"/>
      <c r="BB68" s="307"/>
      <c r="BC68" s="225"/>
      <c r="BD68" s="225"/>
      <c r="BE68" s="225"/>
      <c r="BF68" s="225" t="s">
        <v>93</v>
      </c>
      <c r="BG68" s="244">
        <f>BH68+BI68+BJ68+BK68</f>
        <v>4803.34</v>
      </c>
      <c r="BH68" s="226">
        <f t="shared" si="6"/>
        <v>4803.34</v>
      </c>
      <c r="BI68" s="226">
        <f t="shared" si="6"/>
        <v>0</v>
      </c>
      <c r="BJ68" s="226">
        <f t="shared" si="6"/>
        <v>0</v>
      </c>
      <c r="BK68" s="226">
        <f t="shared" si="6"/>
        <v>0</v>
      </c>
    </row>
    <row r="69" spans="1:63" s="223" customFormat="1" ht="25.5" customHeight="1">
      <c r="A69" s="312" t="s">
        <v>94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233">
        <v>290</v>
      </c>
      <c r="AQ69" s="313" t="s">
        <v>21</v>
      </c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234" t="s">
        <v>21</v>
      </c>
      <c r="BG69" s="244">
        <f>BG70+BG71+BG72+BG73+BG74+BG75+BG78</f>
        <v>5763.95</v>
      </c>
      <c r="BH69" s="244">
        <f>BH70+BH71+BH72+BH73+BH74+BH75+BH76+BH77+BH78</f>
        <v>5763.95</v>
      </c>
      <c r="BI69" s="244">
        <f>BI70+BI71+BI72+BI73+BI74+BI75+BI76+BI77+BI78</f>
        <v>0</v>
      </c>
      <c r="BJ69" s="244">
        <f>BJ70+BJ71+BJ72+BJ73+BJ74+BJ75+BJ76+BJ77+BJ78</f>
        <v>0</v>
      </c>
      <c r="BK69" s="244">
        <f>BK70+BK71+BK72+BK73+BK74+BK75+BK76+BK77+BK78</f>
        <v>0</v>
      </c>
    </row>
    <row r="70" spans="1:63" s="223" customFormat="1" ht="18.75" customHeight="1">
      <c r="A70" s="306" t="s">
        <v>9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224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7"/>
      <c r="BB70" s="307"/>
      <c r="BC70" s="307"/>
      <c r="BD70" s="307"/>
      <c r="BE70" s="307"/>
      <c r="BF70" s="225"/>
      <c r="BG70" s="225"/>
      <c r="BH70" s="245"/>
      <c r="BI70" s="245"/>
      <c r="BJ70" s="245"/>
      <c r="BK70" s="246"/>
    </row>
    <row r="71" spans="1:63" s="223" customFormat="1" ht="36.75" customHeight="1">
      <c r="A71" s="306" t="s">
        <v>95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233"/>
      <c r="AQ71" s="313" t="s">
        <v>96</v>
      </c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225" t="s">
        <v>97</v>
      </c>
      <c r="BG71" s="247">
        <f aca="true" t="shared" si="7" ref="BG71:BG78">BH71+BI71+BJ71+BK71</f>
        <v>0</v>
      </c>
      <c r="BH71" s="226">
        <f aca="true" t="shared" si="8" ref="BH71:BK78">BH124+BH176+BH228+BH280</f>
        <v>0</v>
      </c>
      <c r="BI71" s="226">
        <f t="shared" si="8"/>
        <v>0</v>
      </c>
      <c r="BJ71" s="226">
        <f t="shared" si="8"/>
        <v>0</v>
      </c>
      <c r="BK71" s="226">
        <f t="shared" si="8"/>
        <v>0</v>
      </c>
    </row>
    <row r="72" spans="1:63" s="223" customFormat="1" ht="23.25" customHeight="1">
      <c r="A72" s="306" t="s">
        <v>98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233"/>
      <c r="AQ72" s="313" t="s">
        <v>96</v>
      </c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225" t="s">
        <v>97</v>
      </c>
      <c r="BG72" s="247">
        <f t="shared" si="7"/>
        <v>0</v>
      </c>
      <c r="BH72" s="226">
        <f t="shared" si="8"/>
        <v>0</v>
      </c>
      <c r="BI72" s="226">
        <f t="shared" si="8"/>
        <v>0</v>
      </c>
      <c r="BJ72" s="226">
        <f t="shared" si="8"/>
        <v>0</v>
      </c>
      <c r="BK72" s="226">
        <f t="shared" si="8"/>
        <v>0</v>
      </c>
    </row>
    <row r="73" spans="1:63" s="223" customFormat="1" ht="51.75" customHeight="1">
      <c r="A73" s="306" t="s">
        <v>99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233"/>
      <c r="AQ73" s="313" t="s">
        <v>100</v>
      </c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225" t="s">
        <v>97</v>
      </c>
      <c r="BG73" s="247">
        <f t="shared" si="7"/>
        <v>4777.5</v>
      </c>
      <c r="BH73" s="226">
        <f t="shared" si="8"/>
        <v>4777.5</v>
      </c>
      <c r="BI73" s="226">
        <f t="shared" si="8"/>
        <v>0</v>
      </c>
      <c r="BJ73" s="226">
        <f t="shared" si="8"/>
        <v>0</v>
      </c>
      <c r="BK73" s="226">
        <f t="shared" si="8"/>
        <v>0</v>
      </c>
    </row>
    <row r="74" spans="1:63" s="223" customFormat="1" ht="53.25" customHeight="1">
      <c r="A74" s="306" t="s">
        <v>101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233"/>
      <c r="AQ74" s="313" t="s">
        <v>100</v>
      </c>
      <c r="AR74" s="313"/>
      <c r="AS74" s="313"/>
      <c r="AT74" s="313"/>
      <c r="AU74" s="313"/>
      <c r="AV74" s="313"/>
      <c r="AW74" s="313"/>
      <c r="AX74" s="313"/>
      <c r="AY74" s="234"/>
      <c r="AZ74" s="234"/>
      <c r="BA74" s="234"/>
      <c r="BB74" s="234"/>
      <c r="BC74" s="234"/>
      <c r="BD74" s="234"/>
      <c r="BE74" s="234"/>
      <c r="BF74" s="225" t="s">
        <v>97</v>
      </c>
      <c r="BG74" s="247">
        <f t="shared" si="7"/>
        <v>0</v>
      </c>
      <c r="BH74" s="226">
        <f t="shared" si="8"/>
        <v>0</v>
      </c>
      <c r="BI74" s="226">
        <f t="shared" si="8"/>
        <v>0</v>
      </c>
      <c r="BJ74" s="226">
        <f t="shared" si="8"/>
        <v>0</v>
      </c>
      <c r="BK74" s="226">
        <f t="shared" si="8"/>
        <v>0</v>
      </c>
    </row>
    <row r="75" spans="1:63" s="223" customFormat="1" ht="69" customHeight="1">
      <c r="A75" s="306" t="s">
        <v>102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233"/>
      <c r="AQ75" s="313" t="s">
        <v>103</v>
      </c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225" t="s">
        <v>97</v>
      </c>
      <c r="BG75" s="247">
        <f t="shared" si="7"/>
        <v>986.45</v>
      </c>
      <c r="BH75" s="226">
        <f t="shared" si="8"/>
        <v>986.45</v>
      </c>
      <c r="BI75" s="226">
        <f t="shared" si="8"/>
        <v>0</v>
      </c>
      <c r="BJ75" s="226">
        <f t="shared" si="8"/>
        <v>0</v>
      </c>
      <c r="BK75" s="226">
        <f t="shared" si="8"/>
        <v>0</v>
      </c>
    </row>
    <row r="76" spans="1:63" s="223" customFormat="1" ht="54.75" customHeight="1">
      <c r="A76" s="306" t="s">
        <v>104</v>
      </c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224"/>
      <c r="AQ76" s="307"/>
      <c r="AR76" s="307"/>
      <c r="AS76" s="307"/>
      <c r="AT76" s="307"/>
      <c r="AU76" s="307"/>
      <c r="AV76" s="307"/>
      <c r="AW76" s="307"/>
      <c r="AX76" s="307"/>
      <c r="AY76" s="307"/>
      <c r="AZ76" s="307"/>
      <c r="BA76" s="307"/>
      <c r="BB76" s="307"/>
      <c r="BC76" s="307"/>
      <c r="BD76" s="307"/>
      <c r="BE76" s="307"/>
      <c r="BF76" s="225" t="s">
        <v>105</v>
      </c>
      <c r="BG76" s="247">
        <f t="shared" si="7"/>
        <v>0</v>
      </c>
      <c r="BH76" s="226">
        <f t="shared" si="8"/>
        <v>0</v>
      </c>
      <c r="BI76" s="226">
        <f t="shared" si="8"/>
        <v>0</v>
      </c>
      <c r="BJ76" s="226">
        <f t="shared" si="8"/>
        <v>0</v>
      </c>
      <c r="BK76" s="226">
        <f t="shared" si="8"/>
        <v>0</v>
      </c>
    </row>
    <row r="77" spans="1:63" s="223" customFormat="1" ht="65.25" customHeight="1">
      <c r="A77" s="306" t="s">
        <v>106</v>
      </c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224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225" t="s">
        <v>107</v>
      </c>
      <c r="BG77" s="247">
        <f t="shared" si="7"/>
        <v>0</v>
      </c>
      <c r="BH77" s="226">
        <f t="shared" si="8"/>
        <v>0</v>
      </c>
      <c r="BI77" s="226">
        <f t="shared" si="8"/>
        <v>0</v>
      </c>
      <c r="BJ77" s="226">
        <f t="shared" si="8"/>
        <v>0</v>
      </c>
      <c r="BK77" s="226">
        <f t="shared" si="8"/>
        <v>0</v>
      </c>
    </row>
    <row r="78" spans="1:63" s="223" customFormat="1" ht="33.75" customHeight="1">
      <c r="A78" s="306" t="s">
        <v>108</v>
      </c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224"/>
      <c r="AQ78" s="307"/>
      <c r="AR78" s="307"/>
      <c r="AS78" s="307"/>
      <c r="AT78" s="307"/>
      <c r="AU78" s="307"/>
      <c r="AV78" s="307"/>
      <c r="AW78" s="307"/>
      <c r="AX78" s="307"/>
      <c r="AY78" s="307"/>
      <c r="AZ78" s="307"/>
      <c r="BA78" s="307"/>
      <c r="BB78" s="307"/>
      <c r="BC78" s="307"/>
      <c r="BD78" s="307"/>
      <c r="BE78" s="307"/>
      <c r="BF78" s="225" t="s">
        <v>109</v>
      </c>
      <c r="BG78" s="247">
        <f t="shared" si="7"/>
        <v>0</v>
      </c>
      <c r="BH78" s="226">
        <f t="shared" si="8"/>
        <v>0</v>
      </c>
      <c r="BI78" s="226">
        <f t="shared" si="8"/>
        <v>0</v>
      </c>
      <c r="BJ78" s="226">
        <f t="shared" si="8"/>
        <v>0</v>
      </c>
      <c r="BK78" s="226">
        <f t="shared" si="8"/>
        <v>0</v>
      </c>
    </row>
    <row r="79" spans="1:63" s="223" customFormat="1" ht="42.75" customHeight="1">
      <c r="A79" s="312" t="s">
        <v>110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233">
        <v>300</v>
      </c>
      <c r="AQ79" s="313" t="s">
        <v>21</v>
      </c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234"/>
      <c r="BD79" s="234"/>
      <c r="BE79" s="234"/>
      <c r="BF79" s="234" t="s">
        <v>21</v>
      </c>
      <c r="BG79" s="244">
        <f>BG81+BG82</f>
        <v>319246.85</v>
      </c>
      <c r="BH79" s="248">
        <f>BH81+BH82</f>
        <v>297246.85</v>
      </c>
      <c r="BI79" s="248">
        <f>BI81+BI82</f>
        <v>22000</v>
      </c>
      <c r="BJ79" s="248">
        <f>BJ81+BJ82</f>
        <v>0</v>
      </c>
      <c r="BK79" s="248">
        <f>BK81+BK82</f>
        <v>0</v>
      </c>
    </row>
    <row r="80" spans="1:63" s="223" customFormat="1" ht="18.75" customHeight="1">
      <c r="A80" s="306" t="s">
        <v>111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224"/>
      <c r="AQ80" s="307"/>
      <c r="AR80" s="307"/>
      <c r="AS80" s="307"/>
      <c r="AT80" s="307"/>
      <c r="AU80" s="307"/>
      <c r="AV80" s="307"/>
      <c r="AW80" s="307"/>
      <c r="AX80" s="307"/>
      <c r="AY80" s="307"/>
      <c r="AZ80" s="307"/>
      <c r="BA80" s="307"/>
      <c r="BB80" s="307"/>
      <c r="BC80" s="225"/>
      <c r="BD80" s="225"/>
      <c r="BE80" s="225"/>
      <c r="BF80" s="225"/>
      <c r="BG80" s="226"/>
      <c r="BH80" s="226"/>
      <c r="BI80" s="226"/>
      <c r="BJ80" s="226"/>
      <c r="BK80" s="228"/>
    </row>
    <row r="81" spans="1:63" s="223" customFormat="1" ht="39" customHeight="1">
      <c r="A81" s="306" t="s">
        <v>112</v>
      </c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224"/>
      <c r="AQ81" s="307" t="s">
        <v>59</v>
      </c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  <c r="BC81" s="225"/>
      <c r="BD81" s="225"/>
      <c r="BE81" s="225"/>
      <c r="BF81" s="225" t="s">
        <v>113</v>
      </c>
      <c r="BG81" s="244">
        <f aca="true" t="shared" si="9" ref="BG81:BG89">BH81+BI81+BJ81+BK81</f>
        <v>0</v>
      </c>
      <c r="BH81" s="226">
        <f>BH134+BH186+BH238+BH290</f>
        <v>0</v>
      </c>
      <c r="BI81" s="226">
        <f>BI134+BI186+BI238+BI290</f>
        <v>0</v>
      </c>
      <c r="BJ81" s="226">
        <f>BJ134+BJ186+BJ238+BJ290</f>
        <v>0</v>
      </c>
      <c r="BK81" s="226">
        <f>BK134+BK186+BK238+BK290</f>
        <v>0</v>
      </c>
    </row>
    <row r="82" spans="1:63" s="223" customFormat="1" ht="39" customHeight="1">
      <c r="A82" s="306" t="s">
        <v>114</v>
      </c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224"/>
      <c r="AQ82" s="307" t="s">
        <v>59</v>
      </c>
      <c r="AR82" s="307"/>
      <c r="AS82" s="307"/>
      <c r="AT82" s="307"/>
      <c r="AU82" s="307"/>
      <c r="AV82" s="307"/>
      <c r="AW82" s="307"/>
      <c r="AX82" s="307"/>
      <c r="AY82" s="307"/>
      <c r="AZ82" s="307"/>
      <c r="BA82" s="307"/>
      <c r="BB82" s="307"/>
      <c r="BC82" s="225"/>
      <c r="BD82" s="225"/>
      <c r="BE82" s="225"/>
      <c r="BF82" s="225" t="s">
        <v>115</v>
      </c>
      <c r="BG82" s="244">
        <f>BH82+BI82+BJ82+BK82</f>
        <v>319246.85</v>
      </c>
      <c r="BH82" s="244">
        <f>BH83+BH84+BH85+BH86+BH87+BH88+BH89</f>
        <v>297246.85</v>
      </c>
      <c r="BI82" s="244">
        <f>BI83+BI84+BI85+BI86+BI87+BI88+BI89</f>
        <v>22000</v>
      </c>
      <c r="BJ82" s="244">
        <f>BJ83+BJ84+BJ85+BJ86+BJ87+BJ88+BJ89</f>
        <v>0</v>
      </c>
      <c r="BK82" s="244">
        <f>BK83+BK84+BK85+BK86+BK87+BK88+BK89</f>
        <v>0</v>
      </c>
    </row>
    <row r="83" spans="1:63" s="223" customFormat="1" ht="57" customHeight="1">
      <c r="A83" s="306" t="s">
        <v>116</v>
      </c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224"/>
      <c r="AQ83" s="307" t="s">
        <v>59</v>
      </c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225"/>
      <c r="BD83" s="225"/>
      <c r="BE83" s="225"/>
      <c r="BF83" s="225" t="s">
        <v>117</v>
      </c>
      <c r="BG83" s="244">
        <f t="shared" si="9"/>
        <v>594</v>
      </c>
      <c r="BH83" s="226">
        <f aca="true" t="shared" si="10" ref="BH83:BK89">BH136+BH188+BH240+BH292</f>
        <v>0</v>
      </c>
      <c r="BI83" s="226">
        <f t="shared" si="10"/>
        <v>594</v>
      </c>
      <c r="BJ83" s="226">
        <f t="shared" si="10"/>
        <v>0</v>
      </c>
      <c r="BK83" s="226">
        <f t="shared" si="10"/>
        <v>0</v>
      </c>
    </row>
    <row r="84" spans="1:63" s="223" customFormat="1" ht="55.5" customHeight="1">
      <c r="A84" s="306" t="s">
        <v>118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224"/>
      <c r="AQ84" s="307" t="s">
        <v>59</v>
      </c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307"/>
      <c r="BC84" s="225"/>
      <c r="BD84" s="225"/>
      <c r="BE84" s="225"/>
      <c r="BF84" s="225" t="s">
        <v>119</v>
      </c>
      <c r="BG84" s="244">
        <f t="shared" si="9"/>
        <v>0</v>
      </c>
      <c r="BH84" s="226">
        <f t="shared" si="10"/>
        <v>0</v>
      </c>
      <c r="BI84" s="226">
        <f t="shared" si="10"/>
        <v>0</v>
      </c>
      <c r="BJ84" s="226">
        <f t="shared" si="10"/>
        <v>0</v>
      </c>
      <c r="BK84" s="226">
        <f t="shared" si="10"/>
        <v>0</v>
      </c>
    </row>
    <row r="85" spans="1:63" s="223" customFormat="1" ht="34.5" customHeight="1">
      <c r="A85" s="306" t="s">
        <v>120</v>
      </c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224"/>
      <c r="AQ85" s="307" t="s">
        <v>59</v>
      </c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225"/>
      <c r="BD85" s="225"/>
      <c r="BE85" s="225"/>
      <c r="BF85" s="225" t="s">
        <v>121</v>
      </c>
      <c r="BG85" s="244">
        <f>BH85+BI85+BJ85+BK85</f>
        <v>297246.85</v>
      </c>
      <c r="BH85" s="226">
        <f t="shared" si="10"/>
        <v>297246.85</v>
      </c>
      <c r="BI85" s="226">
        <f t="shared" si="10"/>
        <v>0</v>
      </c>
      <c r="BJ85" s="226">
        <f t="shared" si="10"/>
        <v>0</v>
      </c>
      <c r="BK85" s="226">
        <f t="shared" si="10"/>
        <v>0</v>
      </c>
    </row>
    <row r="86" spans="1:63" s="223" customFormat="1" ht="35.25" customHeight="1">
      <c r="A86" s="306" t="s">
        <v>122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224"/>
      <c r="AQ86" s="307"/>
      <c r="AR86" s="307"/>
      <c r="AS86" s="307"/>
      <c r="AT86" s="307"/>
      <c r="AU86" s="307"/>
      <c r="AV86" s="307"/>
      <c r="AW86" s="307"/>
      <c r="AX86" s="307"/>
      <c r="AY86" s="307"/>
      <c r="AZ86" s="307"/>
      <c r="BA86" s="307"/>
      <c r="BB86" s="307"/>
      <c r="BC86" s="225"/>
      <c r="BD86" s="225"/>
      <c r="BE86" s="225"/>
      <c r="BF86" s="225" t="s">
        <v>123</v>
      </c>
      <c r="BG86" s="244">
        <f t="shared" si="9"/>
        <v>0</v>
      </c>
      <c r="BH86" s="226">
        <f t="shared" si="10"/>
        <v>0</v>
      </c>
      <c r="BI86" s="226">
        <f t="shared" si="10"/>
        <v>0</v>
      </c>
      <c r="BJ86" s="226">
        <f t="shared" si="10"/>
        <v>0</v>
      </c>
      <c r="BK86" s="226">
        <f t="shared" si="10"/>
        <v>0</v>
      </c>
    </row>
    <row r="87" spans="1:63" s="223" customFormat="1" ht="35.25" customHeight="1">
      <c r="A87" s="306" t="s">
        <v>124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224"/>
      <c r="AQ87" s="307"/>
      <c r="AR87" s="307"/>
      <c r="AS87" s="307"/>
      <c r="AT87" s="307"/>
      <c r="AU87" s="307"/>
      <c r="AV87" s="307"/>
      <c r="AW87" s="307"/>
      <c r="AX87" s="307"/>
      <c r="AY87" s="307"/>
      <c r="AZ87" s="307"/>
      <c r="BA87" s="307"/>
      <c r="BB87" s="307"/>
      <c r="BC87" s="225"/>
      <c r="BD87" s="225"/>
      <c r="BE87" s="225"/>
      <c r="BF87" s="225" t="s">
        <v>125</v>
      </c>
      <c r="BG87" s="244">
        <f t="shared" si="9"/>
        <v>0</v>
      </c>
      <c r="BH87" s="226">
        <f t="shared" si="10"/>
        <v>0</v>
      </c>
      <c r="BI87" s="226">
        <f t="shared" si="10"/>
        <v>0</v>
      </c>
      <c r="BJ87" s="226">
        <f t="shared" si="10"/>
        <v>0</v>
      </c>
      <c r="BK87" s="226">
        <f t="shared" si="10"/>
        <v>0</v>
      </c>
    </row>
    <row r="88" spans="1:63" s="223" customFormat="1" ht="34.5" customHeight="1">
      <c r="A88" s="306" t="s">
        <v>126</v>
      </c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224"/>
      <c r="AQ88" s="307"/>
      <c r="AR88" s="307"/>
      <c r="AS88" s="307"/>
      <c r="AT88" s="307"/>
      <c r="AU88" s="307"/>
      <c r="AV88" s="307"/>
      <c r="AW88" s="307"/>
      <c r="AX88" s="307"/>
      <c r="AY88" s="307"/>
      <c r="AZ88" s="307"/>
      <c r="BA88" s="307"/>
      <c r="BB88" s="307"/>
      <c r="BC88" s="225"/>
      <c r="BD88" s="225"/>
      <c r="BE88" s="225"/>
      <c r="BF88" s="225" t="s">
        <v>127</v>
      </c>
      <c r="BG88" s="244">
        <f t="shared" si="9"/>
        <v>21406</v>
      </c>
      <c r="BH88" s="226">
        <v>0</v>
      </c>
      <c r="BI88" s="226">
        <f t="shared" si="10"/>
        <v>21406</v>
      </c>
      <c r="BJ88" s="226">
        <f t="shared" si="10"/>
        <v>0</v>
      </c>
      <c r="BK88" s="226">
        <f t="shared" si="10"/>
        <v>0</v>
      </c>
    </row>
    <row r="89" spans="1:63" s="223" customFormat="1" ht="50.25" customHeight="1">
      <c r="A89" s="306" t="s">
        <v>128</v>
      </c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224"/>
      <c r="AQ89" s="307"/>
      <c r="AR89" s="307"/>
      <c r="AS89" s="307"/>
      <c r="AT89" s="307"/>
      <c r="AU89" s="307"/>
      <c r="AV89" s="307"/>
      <c r="AW89" s="307"/>
      <c r="AX89" s="307"/>
      <c r="AY89" s="307"/>
      <c r="AZ89" s="307"/>
      <c r="BA89" s="307"/>
      <c r="BB89" s="307"/>
      <c r="BC89" s="225"/>
      <c r="BD89" s="225"/>
      <c r="BE89" s="225"/>
      <c r="BF89" s="225" t="s">
        <v>129</v>
      </c>
      <c r="BG89" s="244">
        <f t="shared" si="9"/>
        <v>0</v>
      </c>
      <c r="BH89" s="226">
        <v>0</v>
      </c>
      <c r="BI89" s="226">
        <f t="shared" si="10"/>
        <v>0</v>
      </c>
      <c r="BJ89" s="226">
        <f t="shared" si="10"/>
        <v>0</v>
      </c>
      <c r="BK89" s="226">
        <f t="shared" si="10"/>
        <v>0</v>
      </c>
    </row>
    <row r="90" spans="1:63" s="223" customFormat="1" ht="39" customHeight="1">
      <c r="A90" s="312" t="s">
        <v>130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233">
        <v>350</v>
      </c>
      <c r="AQ90" s="313" t="s">
        <v>21</v>
      </c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234"/>
      <c r="BD90" s="234"/>
      <c r="BE90" s="234"/>
      <c r="BF90" s="234" t="s">
        <v>21</v>
      </c>
      <c r="BG90" s="244">
        <f>BG92+BG93</f>
        <v>0</v>
      </c>
      <c r="BH90" s="244">
        <f>BH92+BH93</f>
        <v>0</v>
      </c>
      <c r="BI90" s="244">
        <f>BI92+BI93</f>
        <v>0</v>
      </c>
      <c r="BJ90" s="244">
        <f>BJ92+BJ93</f>
        <v>0</v>
      </c>
      <c r="BK90" s="244">
        <f>BK92+BK93</f>
        <v>0</v>
      </c>
    </row>
    <row r="91" spans="1:63" s="223" customFormat="1" ht="18.75" customHeight="1">
      <c r="A91" s="306" t="s">
        <v>9</v>
      </c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224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225"/>
      <c r="BD91" s="225"/>
      <c r="BE91" s="225"/>
      <c r="BF91" s="225"/>
      <c r="BG91" s="226"/>
      <c r="BH91" s="226"/>
      <c r="BI91" s="226"/>
      <c r="BJ91" s="226"/>
      <c r="BK91" s="226"/>
    </row>
    <row r="92" spans="1:63" s="223" customFormat="1" ht="84.75" customHeight="1">
      <c r="A92" s="306" t="s">
        <v>131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224"/>
      <c r="AQ92" s="307"/>
      <c r="AR92" s="307"/>
      <c r="AS92" s="307"/>
      <c r="AT92" s="307"/>
      <c r="AU92" s="307"/>
      <c r="AV92" s="307"/>
      <c r="AW92" s="307"/>
      <c r="AX92" s="307"/>
      <c r="AY92" s="307"/>
      <c r="AZ92" s="307"/>
      <c r="BA92" s="307"/>
      <c r="BB92" s="307"/>
      <c r="BC92" s="225"/>
      <c r="BD92" s="225"/>
      <c r="BE92" s="225"/>
      <c r="BF92" s="225" t="s">
        <v>132</v>
      </c>
      <c r="BG92" s="244">
        <f>BH92+BI92+BJ92+BK92</f>
        <v>0</v>
      </c>
      <c r="BH92" s="226">
        <f aca="true" t="shared" si="11" ref="BH92:BK93">BH145+BH197+BH249+BH301</f>
        <v>0</v>
      </c>
      <c r="BI92" s="226">
        <f t="shared" si="11"/>
        <v>0</v>
      </c>
      <c r="BJ92" s="226">
        <f t="shared" si="11"/>
        <v>0</v>
      </c>
      <c r="BK92" s="226">
        <f t="shared" si="11"/>
        <v>0</v>
      </c>
    </row>
    <row r="93" spans="1:63" s="223" customFormat="1" ht="84.75" customHeight="1">
      <c r="A93" s="306" t="s">
        <v>133</v>
      </c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224"/>
      <c r="AQ93" s="307"/>
      <c r="AR93" s="307"/>
      <c r="AS93" s="307"/>
      <c r="AT93" s="307"/>
      <c r="AU93" s="307"/>
      <c r="AV93" s="307"/>
      <c r="AW93" s="307"/>
      <c r="AX93" s="307"/>
      <c r="AY93" s="307"/>
      <c r="AZ93" s="307"/>
      <c r="BA93" s="307"/>
      <c r="BB93" s="307"/>
      <c r="BC93" s="225"/>
      <c r="BD93" s="225"/>
      <c r="BE93" s="225"/>
      <c r="BF93" s="225" t="s">
        <v>134</v>
      </c>
      <c r="BG93" s="244">
        <f>BH93+BI93+BJ93+BK93</f>
        <v>0</v>
      </c>
      <c r="BH93" s="226">
        <f t="shared" si="11"/>
        <v>0</v>
      </c>
      <c r="BI93" s="226">
        <f t="shared" si="11"/>
        <v>0</v>
      </c>
      <c r="BJ93" s="226">
        <f t="shared" si="11"/>
        <v>0</v>
      </c>
      <c r="BK93" s="226">
        <f t="shared" si="11"/>
        <v>0</v>
      </c>
    </row>
    <row r="94" spans="1:63" s="223" customFormat="1" ht="18.75" customHeight="1">
      <c r="A94" s="312" t="s">
        <v>9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224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07"/>
      <c r="BE94" s="307"/>
      <c r="BF94" s="225"/>
      <c r="BG94" s="226"/>
      <c r="BH94" s="226"/>
      <c r="BI94" s="226"/>
      <c r="BJ94" s="226"/>
      <c r="BK94" s="226"/>
    </row>
    <row r="95" spans="1:63" s="223" customFormat="1" ht="68.25" customHeight="1">
      <c r="A95" s="326" t="s">
        <v>135</v>
      </c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</row>
    <row r="96" spans="1:63" s="235" customFormat="1" ht="66" customHeight="1">
      <c r="A96" s="312" t="s">
        <v>45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23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234"/>
      <c r="BD96" s="234"/>
      <c r="BE96" s="234"/>
      <c r="BF96" s="234"/>
      <c r="BG96" s="249">
        <f>BG97+BG102+BG118+BG122+BG132+BG143</f>
        <v>10274580.549999999</v>
      </c>
      <c r="BH96" s="249">
        <f>BH97+BH102+BH118+BH122+BH132+BH143</f>
        <v>10004356.139999999</v>
      </c>
      <c r="BI96" s="249">
        <f>BI97+BI102+BI118+BI122+BI132+BI143</f>
        <v>0</v>
      </c>
      <c r="BJ96" s="249">
        <f>BJ97+BJ102+BJ118+BJ122+BJ132+BJ143</f>
        <v>0</v>
      </c>
      <c r="BK96" s="249">
        <f>BK97+BK102+BK118+BK122+BK132+BK143</f>
        <v>0</v>
      </c>
    </row>
    <row r="97" spans="1:63" s="223" customFormat="1" ht="32.25" customHeight="1">
      <c r="A97" s="312" t="s">
        <v>46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233">
        <v>210</v>
      </c>
      <c r="AQ97" s="307"/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225"/>
      <c r="BG97" s="250">
        <f>BG99+BG100+BG101</f>
        <v>8961600</v>
      </c>
      <c r="BH97" s="250">
        <f>BH99+BH100+BH101</f>
        <v>8961600</v>
      </c>
      <c r="BI97" s="250">
        <f>BI99+BI100+BI101</f>
        <v>0</v>
      </c>
      <c r="BJ97" s="250">
        <f>BJ99+BJ100+BJ101</f>
        <v>0</v>
      </c>
      <c r="BK97" s="250">
        <f>BK99+BK100+BK101</f>
        <v>0</v>
      </c>
    </row>
    <row r="98" spans="1:63" s="223" customFormat="1" ht="14.25" customHeight="1">
      <c r="A98" s="314" t="s">
        <v>47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224"/>
      <c r="AQ98" s="307"/>
      <c r="AR98" s="307"/>
      <c r="AS98" s="307"/>
      <c r="AT98" s="307"/>
      <c r="AU98" s="307"/>
      <c r="AV98" s="307"/>
      <c r="AW98" s="307"/>
      <c r="AX98" s="307"/>
      <c r="AY98" s="307"/>
      <c r="AZ98" s="307"/>
      <c r="BA98" s="307"/>
      <c r="BB98" s="307"/>
      <c r="BC98" s="307"/>
      <c r="BD98" s="307"/>
      <c r="BE98" s="307"/>
      <c r="BF98" s="225"/>
      <c r="BG98" s="226"/>
      <c r="BH98" s="226"/>
      <c r="BI98" s="226"/>
      <c r="BJ98" s="226"/>
      <c r="BK98" s="228"/>
    </row>
    <row r="99" spans="1:63" s="223" customFormat="1" ht="18.75" customHeight="1">
      <c r="A99" s="306" t="s">
        <v>48</v>
      </c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224"/>
      <c r="AQ99" s="307" t="s">
        <v>49</v>
      </c>
      <c r="AR99" s="307"/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225"/>
      <c r="BD99" s="225"/>
      <c r="BE99" s="225"/>
      <c r="BF99" s="225" t="s">
        <v>50</v>
      </c>
      <c r="BG99" s="250">
        <f>BH99+BI99+BJ99+BK99</f>
        <v>6882900</v>
      </c>
      <c r="BH99" s="226">
        <v>6882900</v>
      </c>
      <c r="BI99" s="226">
        <v>0</v>
      </c>
      <c r="BJ99" s="226">
        <v>0</v>
      </c>
      <c r="BK99" s="226">
        <v>0</v>
      </c>
    </row>
    <row r="100" spans="1:63" s="223" customFormat="1" ht="37.5" customHeight="1">
      <c r="A100" s="306" t="s">
        <v>136</v>
      </c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224"/>
      <c r="AQ100" s="307" t="s">
        <v>52</v>
      </c>
      <c r="AR100" s="307"/>
      <c r="AS100" s="307"/>
      <c r="AT100" s="307"/>
      <c r="AU100" s="307"/>
      <c r="AV100" s="307"/>
      <c r="AW100" s="307"/>
      <c r="AX100" s="307"/>
      <c r="AY100" s="307"/>
      <c r="AZ100" s="307"/>
      <c r="BA100" s="307"/>
      <c r="BB100" s="307"/>
      <c r="BC100" s="225"/>
      <c r="BD100" s="225"/>
      <c r="BE100" s="225"/>
      <c r="BF100" s="225" t="s">
        <v>53</v>
      </c>
      <c r="BG100" s="250">
        <f>BH100+BI100+BJ100+BK100</f>
        <v>0</v>
      </c>
      <c r="BH100" s="226">
        <v>0</v>
      </c>
      <c r="BI100" s="226">
        <v>0</v>
      </c>
      <c r="BJ100" s="226">
        <v>0</v>
      </c>
      <c r="BK100" s="226">
        <v>0</v>
      </c>
    </row>
    <row r="101" spans="1:63" s="223" customFormat="1" ht="25.5" customHeight="1">
      <c r="A101" s="306" t="s">
        <v>54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224"/>
      <c r="AQ101" s="307" t="s">
        <v>55</v>
      </c>
      <c r="AR101" s="307"/>
      <c r="AS101" s="307"/>
      <c r="AT101" s="307"/>
      <c r="AU101" s="307"/>
      <c r="AV101" s="307"/>
      <c r="AW101" s="307"/>
      <c r="AX101" s="307"/>
      <c r="AY101" s="307"/>
      <c r="AZ101" s="307"/>
      <c r="BA101" s="307"/>
      <c r="BB101" s="307"/>
      <c r="BC101" s="225"/>
      <c r="BD101" s="225"/>
      <c r="BE101" s="225"/>
      <c r="BF101" s="225" t="s">
        <v>56</v>
      </c>
      <c r="BG101" s="250">
        <f>BH101+BI101+BJ101+BK101</f>
        <v>2078700</v>
      </c>
      <c r="BH101" s="226">
        <v>2078700</v>
      </c>
      <c r="BI101" s="226">
        <v>0</v>
      </c>
      <c r="BJ101" s="226">
        <v>0</v>
      </c>
      <c r="BK101" s="226">
        <v>0</v>
      </c>
    </row>
    <row r="102" spans="1:63" s="223" customFormat="1" ht="23.25" customHeight="1">
      <c r="A102" s="312" t="s">
        <v>57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233">
        <v>220</v>
      </c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07"/>
      <c r="BE102" s="307"/>
      <c r="BF102" s="225"/>
      <c r="BG102" s="250">
        <f>BG104+BG105+BG106+BG112+BG113+BG114+BG115+BG116+BG117</f>
        <v>761964.44</v>
      </c>
      <c r="BH102" s="250">
        <f>BH104+BH105+BH106+BH112+BH113+BH114+BH115+BH116+BH117</f>
        <v>761964.44</v>
      </c>
      <c r="BI102" s="250">
        <f>BI104+BI105+BI106+BI112+BI113+BI114+BI115+BI116+BI117</f>
        <v>0</v>
      </c>
      <c r="BJ102" s="250">
        <f>BJ104+BJ105+BJ106+BJ112+BJ113+BJ114+BJ115+BJ116+BJ117</f>
        <v>0</v>
      </c>
      <c r="BK102" s="250">
        <f>BK104+BK105+BK106+BK112+BK113+BK114+BK115+BK116+BK117</f>
        <v>0</v>
      </c>
    </row>
    <row r="103" spans="1:63" s="223" customFormat="1" ht="15" customHeight="1">
      <c r="A103" s="314" t="s">
        <v>9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224"/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/>
      <c r="BE103" s="307"/>
      <c r="BF103" s="225"/>
      <c r="BG103" s="226"/>
      <c r="BH103" s="226"/>
      <c r="BI103" s="226"/>
      <c r="BJ103" s="226"/>
      <c r="BK103" s="228"/>
    </row>
    <row r="104" spans="1:63" s="223" customFormat="1" ht="18.75" customHeight="1">
      <c r="A104" s="306" t="s">
        <v>58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224"/>
      <c r="AQ104" s="307" t="s">
        <v>59</v>
      </c>
      <c r="AR104" s="307"/>
      <c r="AS104" s="307"/>
      <c r="AT104" s="307"/>
      <c r="AU104" s="307"/>
      <c r="AV104" s="307"/>
      <c r="AW104" s="307"/>
      <c r="AX104" s="307"/>
      <c r="AY104" s="307"/>
      <c r="AZ104" s="307"/>
      <c r="BA104" s="307"/>
      <c r="BB104" s="307"/>
      <c r="BC104" s="225"/>
      <c r="BD104" s="225"/>
      <c r="BE104" s="225"/>
      <c r="BF104" s="225" t="s">
        <v>60</v>
      </c>
      <c r="BG104" s="250">
        <f aca="true" t="shared" si="12" ref="BG104:BG117">BH104+BI104+BJ104+BK104</f>
        <v>111819</v>
      </c>
      <c r="BH104" s="226">
        <v>111819</v>
      </c>
      <c r="BI104" s="226">
        <v>0</v>
      </c>
      <c r="BJ104" s="226">
        <v>0</v>
      </c>
      <c r="BK104" s="228">
        <v>0</v>
      </c>
    </row>
    <row r="105" spans="1:63" s="223" customFormat="1" ht="18.75" customHeight="1">
      <c r="A105" s="306" t="s">
        <v>61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224"/>
      <c r="AQ105" s="307" t="s">
        <v>59</v>
      </c>
      <c r="AR105" s="307"/>
      <c r="AS105" s="307"/>
      <c r="AT105" s="307"/>
      <c r="AU105" s="307"/>
      <c r="AV105" s="307"/>
      <c r="AW105" s="307"/>
      <c r="AX105" s="307"/>
      <c r="AY105" s="307"/>
      <c r="AZ105" s="307"/>
      <c r="BA105" s="307"/>
      <c r="BB105" s="307"/>
      <c r="BC105" s="225"/>
      <c r="BD105" s="225"/>
      <c r="BE105" s="225"/>
      <c r="BF105" s="225" t="s">
        <v>62</v>
      </c>
      <c r="BG105" s="250">
        <f t="shared" si="12"/>
        <v>0</v>
      </c>
      <c r="BH105" s="226">
        <v>0</v>
      </c>
      <c r="BI105" s="226">
        <v>0</v>
      </c>
      <c r="BJ105" s="226">
        <v>0</v>
      </c>
      <c r="BK105" s="228">
        <v>0</v>
      </c>
    </row>
    <row r="106" spans="1:63" s="223" customFormat="1" ht="18.75" customHeight="1">
      <c r="A106" s="306" t="s">
        <v>63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  <c r="AO106" s="306"/>
      <c r="AP106" s="224"/>
      <c r="AQ106" s="307" t="s">
        <v>59</v>
      </c>
      <c r="AR106" s="307"/>
      <c r="AS106" s="307"/>
      <c r="AT106" s="307"/>
      <c r="AU106" s="307"/>
      <c r="AV106" s="307"/>
      <c r="AW106" s="307"/>
      <c r="AX106" s="307"/>
      <c r="AY106" s="307"/>
      <c r="AZ106" s="307"/>
      <c r="BA106" s="307"/>
      <c r="BB106" s="307"/>
      <c r="BC106" s="225"/>
      <c r="BD106" s="225"/>
      <c r="BE106" s="225"/>
      <c r="BF106" s="225" t="s">
        <v>64</v>
      </c>
      <c r="BG106" s="250">
        <f t="shared" si="12"/>
        <v>542156.43</v>
      </c>
      <c r="BH106" s="251">
        <f>BH107+BH108+BH109+BH110+BH111</f>
        <v>542156.43</v>
      </c>
      <c r="BI106" s="251">
        <f>BI107+BI108+BI109+BI110+BI111</f>
        <v>0</v>
      </c>
      <c r="BJ106" s="251">
        <f>BJ107+BJ108+BJ109+BJ110+BJ111</f>
        <v>0</v>
      </c>
      <c r="BK106" s="251">
        <f>BK107+BK108+BK109+BK110+BK111</f>
        <v>0</v>
      </c>
    </row>
    <row r="107" spans="1:63" s="223" customFormat="1" ht="34.5" customHeight="1">
      <c r="A107" s="306" t="s">
        <v>65</v>
      </c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/>
      <c r="AN107" s="306"/>
      <c r="AO107" s="306"/>
      <c r="AP107" s="224"/>
      <c r="AQ107" s="307" t="s">
        <v>59</v>
      </c>
      <c r="AR107" s="307"/>
      <c r="AS107" s="307"/>
      <c r="AT107" s="307"/>
      <c r="AU107" s="307"/>
      <c r="AV107" s="307"/>
      <c r="AW107" s="307"/>
      <c r="AX107" s="307"/>
      <c r="AY107" s="307"/>
      <c r="AZ107" s="307"/>
      <c r="BA107" s="307"/>
      <c r="BB107" s="307"/>
      <c r="BC107" s="225"/>
      <c r="BD107" s="225"/>
      <c r="BE107" s="225"/>
      <c r="BF107" s="225" t="s">
        <v>66</v>
      </c>
      <c r="BG107" s="250">
        <f t="shared" si="12"/>
        <v>204260.73</v>
      </c>
      <c r="BH107" s="226">
        <v>204260.73</v>
      </c>
      <c r="BI107" s="226">
        <v>0</v>
      </c>
      <c r="BJ107" s="226">
        <v>0</v>
      </c>
      <c r="BK107" s="228">
        <v>0</v>
      </c>
    </row>
    <row r="108" spans="1:63" s="223" customFormat="1" ht="22.5" customHeight="1">
      <c r="A108" s="306" t="s">
        <v>67</v>
      </c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306"/>
      <c r="AO108" s="306"/>
      <c r="AP108" s="224"/>
      <c r="AQ108" s="307" t="s">
        <v>59</v>
      </c>
      <c r="AR108" s="307"/>
      <c r="AS108" s="307"/>
      <c r="AT108" s="307"/>
      <c r="AU108" s="307"/>
      <c r="AV108" s="307"/>
      <c r="AW108" s="307"/>
      <c r="AX108" s="307"/>
      <c r="AY108" s="307"/>
      <c r="AZ108" s="307"/>
      <c r="BA108" s="307"/>
      <c r="BB108" s="307"/>
      <c r="BC108" s="225"/>
      <c r="BD108" s="225"/>
      <c r="BE108" s="225"/>
      <c r="BF108" s="225" t="s">
        <v>68</v>
      </c>
      <c r="BG108" s="250">
        <f t="shared" si="12"/>
        <v>0</v>
      </c>
      <c r="BH108" s="226">
        <v>0</v>
      </c>
      <c r="BI108" s="226">
        <v>0</v>
      </c>
      <c r="BJ108" s="226">
        <v>0</v>
      </c>
      <c r="BK108" s="228">
        <v>0</v>
      </c>
    </row>
    <row r="109" spans="1:63" s="223" customFormat="1" ht="40.5" customHeight="1">
      <c r="A109" s="306" t="s">
        <v>69</v>
      </c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6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224"/>
      <c r="AQ109" s="307" t="s">
        <v>59</v>
      </c>
      <c r="AR109" s="307"/>
      <c r="AS109" s="307"/>
      <c r="AT109" s="307"/>
      <c r="AU109" s="307"/>
      <c r="AV109" s="307"/>
      <c r="AW109" s="307"/>
      <c r="AX109" s="307"/>
      <c r="AY109" s="307"/>
      <c r="AZ109" s="307"/>
      <c r="BA109" s="307"/>
      <c r="BB109" s="307"/>
      <c r="BC109" s="225"/>
      <c r="BD109" s="225"/>
      <c r="BE109" s="225"/>
      <c r="BF109" s="225" t="s">
        <v>70</v>
      </c>
      <c r="BG109" s="250">
        <f t="shared" si="12"/>
        <v>227259.96</v>
      </c>
      <c r="BH109" s="226">
        <v>227259.96</v>
      </c>
      <c r="BI109" s="226">
        <v>0</v>
      </c>
      <c r="BJ109" s="226">
        <v>0</v>
      </c>
      <c r="BK109" s="228">
        <v>0</v>
      </c>
    </row>
    <row r="110" spans="1:63" s="223" customFormat="1" ht="38.25" customHeight="1">
      <c r="A110" s="306" t="s">
        <v>71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224"/>
      <c r="AQ110" s="307" t="s">
        <v>59</v>
      </c>
      <c r="AR110" s="307"/>
      <c r="AS110" s="307"/>
      <c r="AT110" s="307"/>
      <c r="AU110" s="307"/>
      <c r="AV110" s="307"/>
      <c r="AW110" s="307"/>
      <c r="AX110" s="307"/>
      <c r="AY110" s="307"/>
      <c r="AZ110" s="307"/>
      <c r="BA110" s="307"/>
      <c r="BB110" s="307"/>
      <c r="BC110" s="225"/>
      <c r="BD110" s="225"/>
      <c r="BE110" s="225"/>
      <c r="BF110" s="225" t="s">
        <v>72</v>
      </c>
      <c r="BG110" s="250">
        <f t="shared" si="12"/>
        <v>89599.06</v>
      </c>
      <c r="BH110" s="226">
        <v>89599.06</v>
      </c>
      <c r="BI110" s="226">
        <v>0</v>
      </c>
      <c r="BJ110" s="226">
        <v>0</v>
      </c>
      <c r="BK110" s="228">
        <v>0</v>
      </c>
    </row>
    <row r="111" spans="1:63" s="223" customFormat="1" ht="23.25" customHeight="1">
      <c r="A111" s="306" t="s">
        <v>73</v>
      </c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  <c r="AC111" s="306"/>
      <c r="AD111" s="306"/>
      <c r="AE111" s="306"/>
      <c r="AF111" s="306"/>
      <c r="AG111" s="306"/>
      <c r="AH111" s="306"/>
      <c r="AI111" s="306"/>
      <c r="AJ111" s="306"/>
      <c r="AK111" s="306"/>
      <c r="AL111" s="306"/>
      <c r="AM111" s="306"/>
      <c r="AN111" s="306"/>
      <c r="AO111" s="306"/>
      <c r="AP111" s="224"/>
      <c r="AQ111" s="307" t="s">
        <v>59</v>
      </c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225"/>
      <c r="BD111" s="225"/>
      <c r="BE111" s="225"/>
      <c r="BF111" s="225" t="s">
        <v>74</v>
      </c>
      <c r="BG111" s="250">
        <f t="shared" si="12"/>
        <v>21036.68</v>
      </c>
      <c r="BH111" s="226">
        <v>21036.68</v>
      </c>
      <c r="BI111" s="226">
        <v>0</v>
      </c>
      <c r="BJ111" s="226">
        <v>0</v>
      </c>
      <c r="BK111" s="228">
        <v>0</v>
      </c>
    </row>
    <row r="112" spans="1:63" s="223" customFormat="1" ht="67.5" customHeight="1">
      <c r="A112" s="306" t="s">
        <v>75</v>
      </c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224"/>
      <c r="AQ112" s="307" t="s">
        <v>59</v>
      </c>
      <c r="AR112" s="307"/>
      <c r="AS112" s="307"/>
      <c r="AT112" s="307"/>
      <c r="AU112" s="307"/>
      <c r="AV112" s="307"/>
      <c r="AW112" s="307"/>
      <c r="AX112" s="307"/>
      <c r="AY112" s="307"/>
      <c r="AZ112" s="307"/>
      <c r="BA112" s="307"/>
      <c r="BB112" s="307"/>
      <c r="BC112" s="225"/>
      <c r="BD112" s="225"/>
      <c r="BE112" s="225"/>
      <c r="BF112" s="225" t="s">
        <v>76</v>
      </c>
      <c r="BG112" s="250">
        <f t="shared" si="12"/>
        <v>0</v>
      </c>
      <c r="BH112" s="226">
        <v>0</v>
      </c>
      <c r="BI112" s="226">
        <v>0</v>
      </c>
      <c r="BJ112" s="226">
        <v>0</v>
      </c>
      <c r="BK112" s="228">
        <v>0</v>
      </c>
    </row>
    <row r="113" spans="1:63" s="223" customFormat="1" ht="38.25" customHeight="1">
      <c r="A113" s="306" t="s">
        <v>77</v>
      </c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224"/>
      <c r="AQ113" s="307" t="s">
        <v>59</v>
      </c>
      <c r="AR113" s="307"/>
      <c r="AS113" s="307"/>
      <c r="AT113" s="307"/>
      <c r="AU113" s="307"/>
      <c r="AV113" s="307"/>
      <c r="AW113" s="307"/>
      <c r="AX113" s="307"/>
      <c r="AY113" s="307"/>
      <c r="AZ113" s="307"/>
      <c r="BA113" s="307"/>
      <c r="BB113" s="307"/>
      <c r="BC113" s="225"/>
      <c r="BD113" s="225"/>
      <c r="BE113" s="225"/>
      <c r="BF113" s="225" t="s">
        <v>78</v>
      </c>
      <c r="BG113" s="250">
        <f t="shared" si="12"/>
        <v>50261</v>
      </c>
      <c r="BH113" s="226">
        <v>50261</v>
      </c>
      <c r="BI113" s="226">
        <v>0</v>
      </c>
      <c r="BJ113" s="226">
        <v>0</v>
      </c>
      <c r="BK113" s="228">
        <v>0</v>
      </c>
    </row>
    <row r="114" spans="1:63" s="223" customFormat="1" ht="24.75" customHeight="1">
      <c r="A114" s="306" t="s">
        <v>79</v>
      </c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224"/>
      <c r="AQ114" s="307" t="s">
        <v>59</v>
      </c>
      <c r="AR114" s="307"/>
      <c r="AS114" s="307"/>
      <c r="AT114" s="307"/>
      <c r="AU114" s="307"/>
      <c r="AV114" s="307"/>
      <c r="AW114" s="307"/>
      <c r="AX114" s="307"/>
      <c r="AY114" s="307"/>
      <c r="AZ114" s="307"/>
      <c r="BA114" s="307"/>
      <c r="BB114" s="307"/>
      <c r="BC114" s="225"/>
      <c r="BD114" s="225"/>
      <c r="BE114" s="225"/>
      <c r="BF114" s="225" t="s">
        <v>80</v>
      </c>
      <c r="BG114" s="250">
        <f t="shared" si="12"/>
        <v>46891.82</v>
      </c>
      <c r="BH114" s="226">
        <v>46891.82</v>
      </c>
      <c r="BI114" s="226">
        <v>0</v>
      </c>
      <c r="BJ114" s="226">
        <v>0</v>
      </c>
      <c r="BK114" s="228">
        <v>0</v>
      </c>
    </row>
    <row r="115" spans="1:63" s="223" customFormat="1" ht="24.75" customHeight="1">
      <c r="A115" s="306" t="s">
        <v>81</v>
      </c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224"/>
      <c r="AQ115" s="307" t="s">
        <v>59</v>
      </c>
      <c r="AR115" s="307"/>
      <c r="AS115" s="307"/>
      <c r="AT115" s="307"/>
      <c r="AU115" s="307"/>
      <c r="AV115" s="307"/>
      <c r="AW115" s="307"/>
      <c r="AX115" s="307"/>
      <c r="AY115" s="307"/>
      <c r="AZ115" s="307"/>
      <c r="BA115" s="307"/>
      <c r="BB115" s="307"/>
      <c r="BC115" s="225"/>
      <c r="BD115" s="225"/>
      <c r="BE115" s="225"/>
      <c r="BF115" s="225" t="s">
        <v>82</v>
      </c>
      <c r="BG115" s="250">
        <f t="shared" si="12"/>
        <v>10836.19</v>
      </c>
      <c r="BH115" s="226">
        <v>10836.19</v>
      </c>
      <c r="BI115" s="226">
        <v>0</v>
      </c>
      <c r="BJ115" s="226">
        <v>0</v>
      </c>
      <c r="BK115" s="228">
        <v>0</v>
      </c>
    </row>
    <row r="116" spans="1:63" s="223" customFormat="1" ht="36" customHeight="1">
      <c r="A116" s="306" t="s">
        <v>83</v>
      </c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6"/>
      <c r="AJ116" s="306"/>
      <c r="AK116" s="306"/>
      <c r="AL116" s="306"/>
      <c r="AM116" s="306"/>
      <c r="AN116" s="306"/>
      <c r="AO116" s="306"/>
      <c r="AP116" s="224"/>
      <c r="AQ116" s="307" t="s">
        <v>59</v>
      </c>
      <c r="AR116" s="307"/>
      <c r="AS116" s="307"/>
      <c r="AT116" s="307"/>
      <c r="AU116" s="307"/>
      <c r="AV116" s="307"/>
      <c r="AW116" s="307"/>
      <c r="AX116" s="307"/>
      <c r="AY116" s="307"/>
      <c r="AZ116" s="307"/>
      <c r="BA116" s="307"/>
      <c r="BB116" s="307"/>
      <c r="BC116" s="225"/>
      <c r="BD116" s="225"/>
      <c r="BE116" s="225"/>
      <c r="BF116" s="225" t="s">
        <v>84</v>
      </c>
      <c r="BG116" s="250">
        <f t="shared" si="12"/>
        <v>0</v>
      </c>
      <c r="BH116" s="226">
        <v>0</v>
      </c>
      <c r="BI116" s="226">
        <v>0</v>
      </c>
      <c r="BJ116" s="226">
        <v>0</v>
      </c>
      <c r="BK116" s="228">
        <v>0</v>
      </c>
    </row>
    <row r="117" spans="1:63" s="223" customFormat="1" ht="67.5" customHeight="1">
      <c r="A117" s="306" t="s">
        <v>85</v>
      </c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306"/>
      <c r="AL117" s="306"/>
      <c r="AM117" s="306"/>
      <c r="AN117" s="306"/>
      <c r="AO117" s="306"/>
      <c r="AP117" s="224"/>
      <c r="AQ117" s="307" t="s">
        <v>59</v>
      </c>
      <c r="AR117" s="307"/>
      <c r="AS117" s="307"/>
      <c r="AT117" s="307"/>
      <c r="AU117" s="307"/>
      <c r="AV117" s="307"/>
      <c r="AW117" s="307"/>
      <c r="AX117" s="307"/>
      <c r="AY117" s="307"/>
      <c r="AZ117" s="307"/>
      <c r="BA117" s="307"/>
      <c r="BB117" s="307"/>
      <c r="BC117" s="225"/>
      <c r="BD117" s="225"/>
      <c r="BE117" s="225"/>
      <c r="BF117" s="225" t="s">
        <v>86</v>
      </c>
      <c r="BG117" s="250">
        <f t="shared" si="12"/>
        <v>0</v>
      </c>
      <c r="BH117" s="226">
        <v>0</v>
      </c>
      <c r="BI117" s="226">
        <v>0</v>
      </c>
      <c r="BJ117" s="226">
        <v>0</v>
      </c>
      <c r="BK117" s="252">
        <v>0</v>
      </c>
    </row>
    <row r="118" spans="1:63" s="223" customFormat="1" ht="22.5" customHeight="1">
      <c r="A118" s="312" t="s">
        <v>87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233">
        <v>260</v>
      </c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225"/>
      <c r="BG118" s="250">
        <f>BG119+BG120+BG121</f>
        <v>4803.34</v>
      </c>
      <c r="BH118" s="250">
        <f>BH119+BH120+BH121</f>
        <v>4803.34</v>
      </c>
      <c r="BI118" s="250">
        <f>BI119+BI120+BI121</f>
        <v>0</v>
      </c>
      <c r="BJ118" s="250">
        <f>BJ119+BJ120+BJ121</f>
        <v>0</v>
      </c>
      <c r="BK118" s="250">
        <f>BK119+BK120+BK121</f>
        <v>0</v>
      </c>
    </row>
    <row r="119" spans="1:63" s="223" customFormat="1" ht="31.5" customHeight="1">
      <c r="A119" s="314" t="s">
        <v>88</v>
      </c>
      <c r="B119" s="314"/>
      <c r="C119" s="314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4"/>
      <c r="AP119" s="224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  <c r="BE119" s="307"/>
      <c r="BF119" s="225" t="s">
        <v>89</v>
      </c>
      <c r="BG119" s="250">
        <f>BH119+BI119+BJ119+BK119</f>
        <v>0</v>
      </c>
      <c r="BH119" s="226">
        <v>0</v>
      </c>
      <c r="BI119" s="226">
        <v>0</v>
      </c>
      <c r="BJ119" s="226">
        <v>0</v>
      </c>
      <c r="BK119" s="252">
        <v>0</v>
      </c>
    </row>
    <row r="120" spans="1:63" s="223" customFormat="1" ht="48" customHeight="1">
      <c r="A120" s="306" t="s">
        <v>90</v>
      </c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  <c r="AJ120" s="306"/>
      <c r="AK120" s="306"/>
      <c r="AL120" s="306"/>
      <c r="AM120" s="306"/>
      <c r="AN120" s="306"/>
      <c r="AO120" s="306"/>
      <c r="AP120" s="224"/>
      <c r="AQ120" s="307"/>
      <c r="AR120" s="307"/>
      <c r="AS120" s="307"/>
      <c r="AT120" s="307"/>
      <c r="AU120" s="307"/>
      <c r="AV120" s="307"/>
      <c r="AW120" s="307"/>
      <c r="AX120" s="307"/>
      <c r="AY120" s="307"/>
      <c r="AZ120" s="307"/>
      <c r="BA120" s="307"/>
      <c r="BB120" s="307"/>
      <c r="BC120" s="225"/>
      <c r="BD120" s="225"/>
      <c r="BE120" s="225"/>
      <c r="BF120" s="225" t="s">
        <v>91</v>
      </c>
      <c r="BG120" s="250">
        <f>BH120+BI120+BJ120+BK120</f>
        <v>0</v>
      </c>
      <c r="BH120" s="226">
        <v>0</v>
      </c>
      <c r="BI120" s="226">
        <v>0</v>
      </c>
      <c r="BJ120" s="226">
        <v>0</v>
      </c>
      <c r="BK120" s="252">
        <v>0</v>
      </c>
    </row>
    <row r="121" spans="1:63" s="223" customFormat="1" ht="35.25" customHeight="1">
      <c r="A121" s="306" t="s">
        <v>92</v>
      </c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06"/>
      <c r="AM121" s="306"/>
      <c r="AN121" s="306"/>
      <c r="AO121" s="306"/>
      <c r="AP121" s="224"/>
      <c r="AQ121" s="307"/>
      <c r="AR121" s="307"/>
      <c r="AS121" s="307"/>
      <c r="AT121" s="307"/>
      <c r="AU121" s="307"/>
      <c r="AV121" s="307"/>
      <c r="AW121" s="307"/>
      <c r="AX121" s="307"/>
      <c r="AY121" s="307"/>
      <c r="AZ121" s="307"/>
      <c r="BA121" s="307"/>
      <c r="BB121" s="307"/>
      <c r="BC121" s="225"/>
      <c r="BD121" s="225"/>
      <c r="BE121" s="225"/>
      <c r="BF121" s="225" t="s">
        <v>93</v>
      </c>
      <c r="BG121" s="250">
        <f>BH121+BI121+BJ121+BK121</f>
        <v>4803.34</v>
      </c>
      <c r="BH121" s="226">
        <v>4803.34</v>
      </c>
      <c r="BI121" s="226">
        <v>0</v>
      </c>
      <c r="BJ121" s="226">
        <v>0</v>
      </c>
      <c r="BK121" s="252">
        <v>0</v>
      </c>
    </row>
    <row r="122" spans="1:63" s="223" customFormat="1" ht="25.5" customHeight="1">
      <c r="A122" s="312" t="s">
        <v>94</v>
      </c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233">
        <v>290</v>
      </c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7"/>
      <c r="BB122" s="307"/>
      <c r="BC122" s="307"/>
      <c r="BD122" s="307"/>
      <c r="BE122" s="307"/>
      <c r="BF122" s="225"/>
      <c r="BG122" s="250">
        <f>BG124+BG125+BG126+BG127+BG128+BG129+BG130+BG131</f>
        <v>5763.95</v>
      </c>
      <c r="BH122" s="250">
        <f>BH124+BH125+BH126+BH127+BH128+BH129+BH130+BH131</f>
        <v>5763.95</v>
      </c>
      <c r="BI122" s="250">
        <f>BI124+BI125+BI126+BI127+BI128+BI129+BI130+BI131</f>
        <v>0</v>
      </c>
      <c r="BJ122" s="250">
        <f>BJ124+BJ125+BJ126+BJ127+BJ128+BJ129+BJ130+BJ131</f>
        <v>0</v>
      </c>
      <c r="BK122" s="250">
        <f>BK124+BK125+BK126+BK127+BK128+BK129+BK130+BK131</f>
        <v>0</v>
      </c>
    </row>
    <row r="123" spans="1:63" s="223" customFormat="1" ht="18.75" customHeight="1">
      <c r="A123" s="306" t="s">
        <v>9</v>
      </c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224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225"/>
      <c r="BG123" s="250"/>
      <c r="BH123" s="226"/>
      <c r="BI123" s="226"/>
      <c r="BJ123" s="226"/>
      <c r="BK123" s="246"/>
    </row>
    <row r="124" spans="1:63" s="223" customFormat="1" ht="36.75" customHeight="1">
      <c r="A124" s="306" t="s">
        <v>95</v>
      </c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233"/>
      <c r="AQ124" s="313" t="s">
        <v>96</v>
      </c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225" t="s">
        <v>97</v>
      </c>
      <c r="BG124" s="250">
        <f aca="true" t="shared" si="13" ref="BG124:BG131">BH124+BI124+BJ124+BK124</f>
        <v>0</v>
      </c>
      <c r="BH124" s="226">
        <v>0</v>
      </c>
      <c r="BI124" s="226">
        <v>0</v>
      </c>
      <c r="BJ124" s="253">
        <v>0</v>
      </c>
      <c r="BK124" s="253">
        <v>0</v>
      </c>
    </row>
    <row r="125" spans="1:63" s="223" customFormat="1" ht="23.25" customHeight="1">
      <c r="A125" s="306" t="s">
        <v>98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233"/>
      <c r="AQ125" s="313" t="s">
        <v>96</v>
      </c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225" t="s">
        <v>97</v>
      </c>
      <c r="BG125" s="250">
        <f t="shared" si="13"/>
        <v>0</v>
      </c>
      <c r="BH125" s="226">
        <v>0</v>
      </c>
      <c r="BI125" s="226">
        <v>0</v>
      </c>
      <c r="BJ125" s="253">
        <v>0</v>
      </c>
      <c r="BK125" s="253">
        <v>0</v>
      </c>
    </row>
    <row r="126" spans="1:63" s="223" customFormat="1" ht="51.75" customHeight="1">
      <c r="A126" s="306" t="s">
        <v>99</v>
      </c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233"/>
      <c r="AQ126" s="313" t="s">
        <v>100</v>
      </c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225" t="s">
        <v>97</v>
      </c>
      <c r="BG126" s="250">
        <f t="shared" si="13"/>
        <v>4777.5</v>
      </c>
      <c r="BH126" s="226">
        <v>4777.5</v>
      </c>
      <c r="BI126" s="226">
        <v>0</v>
      </c>
      <c r="BJ126" s="253">
        <v>0</v>
      </c>
      <c r="BK126" s="253">
        <v>0</v>
      </c>
    </row>
    <row r="127" spans="1:63" s="223" customFormat="1" ht="45.75" customHeight="1">
      <c r="A127" s="306" t="s">
        <v>101</v>
      </c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I127" s="306"/>
      <c r="AJ127" s="306"/>
      <c r="AK127" s="306"/>
      <c r="AL127" s="306"/>
      <c r="AM127" s="306"/>
      <c r="AN127" s="306"/>
      <c r="AO127" s="306"/>
      <c r="AP127" s="233"/>
      <c r="AQ127" s="313" t="s">
        <v>100</v>
      </c>
      <c r="AR127" s="313"/>
      <c r="AS127" s="313"/>
      <c r="AT127" s="313"/>
      <c r="AU127" s="313"/>
      <c r="AV127" s="313"/>
      <c r="AW127" s="313"/>
      <c r="AX127" s="313"/>
      <c r="AY127" s="234"/>
      <c r="AZ127" s="234"/>
      <c r="BA127" s="234"/>
      <c r="BB127" s="234"/>
      <c r="BC127" s="234"/>
      <c r="BD127" s="234"/>
      <c r="BE127" s="234"/>
      <c r="BF127" s="225" t="s">
        <v>97</v>
      </c>
      <c r="BG127" s="250">
        <f t="shared" si="13"/>
        <v>0</v>
      </c>
      <c r="BH127" s="226">
        <v>0</v>
      </c>
      <c r="BI127" s="226">
        <v>0</v>
      </c>
      <c r="BJ127" s="253">
        <v>0</v>
      </c>
      <c r="BK127" s="253">
        <v>0</v>
      </c>
    </row>
    <row r="128" spans="1:63" s="223" customFormat="1" ht="69" customHeight="1">
      <c r="A128" s="306" t="s">
        <v>102</v>
      </c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/>
      <c r="AI128" s="306"/>
      <c r="AJ128" s="306"/>
      <c r="AK128" s="306"/>
      <c r="AL128" s="306"/>
      <c r="AM128" s="306"/>
      <c r="AN128" s="306"/>
      <c r="AO128" s="306"/>
      <c r="AP128" s="233"/>
      <c r="AQ128" s="313" t="s">
        <v>103</v>
      </c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/>
      <c r="BE128" s="313"/>
      <c r="BF128" s="225" t="s">
        <v>97</v>
      </c>
      <c r="BG128" s="250">
        <f t="shared" si="13"/>
        <v>986.45</v>
      </c>
      <c r="BH128" s="226">
        <v>986.45</v>
      </c>
      <c r="BI128" s="226">
        <v>0</v>
      </c>
      <c r="BJ128" s="253">
        <v>0</v>
      </c>
      <c r="BK128" s="253">
        <v>0</v>
      </c>
    </row>
    <row r="129" spans="1:63" s="223" customFormat="1" ht="54.75" customHeight="1">
      <c r="A129" s="306" t="s">
        <v>104</v>
      </c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224"/>
      <c r="AQ129" s="307"/>
      <c r="AR129" s="307"/>
      <c r="AS129" s="307"/>
      <c r="AT129" s="307"/>
      <c r="AU129" s="307"/>
      <c r="AV129" s="307"/>
      <c r="AW129" s="307"/>
      <c r="AX129" s="307"/>
      <c r="AY129" s="307"/>
      <c r="AZ129" s="307"/>
      <c r="BA129" s="307"/>
      <c r="BB129" s="307"/>
      <c r="BC129" s="307"/>
      <c r="BD129" s="307"/>
      <c r="BE129" s="307"/>
      <c r="BF129" s="225" t="s">
        <v>105</v>
      </c>
      <c r="BG129" s="250">
        <f t="shared" si="13"/>
        <v>0</v>
      </c>
      <c r="BH129" s="226">
        <v>0</v>
      </c>
      <c r="BI129" s="226">
        <v>0</v>
      </c>
      <c r="BJ129" s="253">
        <v>0</v>
      </c>
      <c r="BK129" s="253">
        <v>0</v>
      </c>
    </row>
    <row r="130" spans="1:63" s="223" customFormat="1" ht="65.25" customHeight="1">
      <c r="A130" s="306" t="s">
        <v>106</v>
      </c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224"/>
      <c r="AQ130" s="307"/>
      <c r="AR130" s="307"/>
      <c r="AS130" s="307"/>
      <c r="AT130" s="307"/>
      <c r="AU130" s="307"/>
      <c r="AV130" s="307"/>
      <c r="AW130" s="307"/>
      <c r="AX130" s="307"/>
      <c r="AY130" s="307"/>
      <c r="AZ130" s="307"/>
      <c r="BA130" s="307"/>
      <c r="BB130" s="307"/>
      <c r="BC130" s="307"/>
      <c r="BD130" s="307"/>
      <c r="BE130" s="307"/>
      <c r="BF130" s="225" t="s">
        <v>107</v>
      </c>
      <c r="BG130" s="250">
        <f t="shared" si="13"/>
        <v>0</v>
      </c>
      <c r="BH130" s="226">
        <v>0</v>
      </c>
      <c r="BI130" s="226">
        <v>0</v>
      </c>
      <c r="BJ130" s="253">
        <v>0</v>
      </c>
      <c r="BK130" s="253">
        <v>0</v>
      </c>
    </row>
    <row r="131" spans="1:63" s="223" customFormat="1" ht="33.75" customHeight="1">
      <c r="A131" s="306" t="s">
        <v>108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224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07"/>
      <c r="BB131" s="307"/>
      <c r="BC131" s="307"/>
      <c r="BD131" s="307"/>
      <c r="BE131" s="307"/>
      <c r="BF131" s="225" t="s">
        <v>109</v>
      </c>
      <c r="BG131" s="250">
        <f t="shared" si="13"/>
        <v>0</v>
      </c>
      <c r="BH131" s="226">
        <v>0</v>
      </c>
      <c r="BI131" s="226">
        <v>0</v>
      </c>
      <c r="BJ131" s="253">
        <v>0</v>
      </c>
      <c r="BK131" s="253">
        <v>0</v>
      </c>
    </row>
    <row r="132" spans="1:63" s="223" customFormat="1" ht="42.75" customHeight="1">
      <c r="A132" s="312" t="s">
        <v>110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/>
      <c r="AO132" s="312"/>
      <c r="AP132" s="233">
        <v>300</v>
      </c>
      <c r="AQ132" s="313" t="s">
        <v>21</v>
      </c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234"/>
      <c r="BD132" s="234"/>
      <c r="BE132" s="234"/>
      <c r="BF132" s="234" t="s">
        <v>21</v>
      </c>
      <c r="BG132" s="250">
        <f>BG134+BG135+BG136+BG137+BG138+BG139+BG140+BG141+BG142</f>
        <v>540448.82</v>
      </c>
      <c r="BH132" s="250">
        <f>BH134+BH135</f>
        <v>270224.41</v>
      </c>
      <c r="BI132" s="250">
        <f>BI134+BI135</f>
        <v>0</v>
      </c>
      <c r="BJ132" s="250">
        <f>BJ134+BJ135</f>
        <v>0</v>
      </c>
      <c r="BK132" s="250">
        <f>BK134+BK135</f>
        <v>0</v>
      </c>
    </row>
    <row r="133" spans="1:63" s="223" customFormat="1" ht="18.75" customHeight="1">
      <c r="A133" s="306" t="s">
        <v>111</v>
      </c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224"/>
      <c r="AQ133" s="307"/>
      <c r="AR133" s="307"/>
      <c r="AS133" s="307"/>
      <c r="AT133" s="307"/>
      <c r="AU133" s="307"/>
      <c r="AV133" s="307"/>
      <c r="AW133" s="307"/>
      <c r="AX133" s="307"/>
      <c r="AY133" s="307"/>
      <c r="AZ133" s="307"/>
      <c r="BA133" s="307"/>
      <c r="BB133" s="307"/>
      <c r="BC133" s="225"/>
      <c r="BD133" s="225"/>
      <c r="BE133" s="225"/>
      <c r="BF133" s="225"/>
      <c r="BG133" s="250"/>
      <c r="BH133" s="226"/>
      <c r="BI133" s="226"/>
      <c r="BJ133" s="226"/>
      <c r="BK133" s="228"/>
    </row>
    <row r="134" spans="1:63" s="223" customFormat="1" ht="33" customHeight="1">
      <c r="A134" s="306" t="s">
        <v>112</v>
      </c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224"/>
      <c r="AQ134" s="307" t="s">
        <v>59</v>
      </c>
      <c r="AR134" s="307"/>
      <c r="AS134" s="307"/>
      <c r="AT134" s="307"/>
      <c r="AU134" s="307"/>
      <c r="AV134" s="307"/>
      <c r="AW134" s="307"/>
      <c r="AX134" s="307"/>
      <c r="AY134" s="307"/>
      <c r="AZ134" s="307"/>
      <c r="BA134" s="307"/>
      <c r="BB134" s="307"/>
      <c r="BC134" s="225"/>
      <c r="BD134" s="225"/>
      <c r="BE134" s="225"/>
      <c r="BF134" s="225" t="s">
        <v>113</v>
      </c>
      <c r="BG134" s="250">
        <f aca="true" t="shared" si="14" ref="BG134:BG142">BH134+BI134+BJ134+BK134</f>
        <v>0</v>
      </c>
      <c r="BH134" s="226">
        <v>0</v>
      </c>
      <c r="BI134" s="226">
        <v>0</v>
      </c>
      <c r="BJ134" s="226">
        <v>0</v>
      </c>
      <c r="BK134" s="226">
        <v>0</v>
      </c>
    </row>
    <row r="135" spans="1:63" s="223" customFormat="1" ht="32.25" customHeight="1">
      <c r="A135" s="306" t="s">
        <v>114</v>
      </c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224"/>
      <c r="AQ135" s="307" t="s">
        <v>59</v>
      </c>
      <c r="AR135" s="307"/>
      <c r="AS135" s="307"/>
      <c r="AT135" s="307"/>
      <c r="AU135" s="307"/>
      <c r="AV135" s="307"/>
      <c r="AW135" s="307"/>
      <c r="AX135" s="307"/>
      <c r="AY135" s="307"/>
      <c r="AZ135" s="307"/>
      <c r="BA135" s="307"/>
      <c r="BB135" s="307"/>
      <c r="BC135" s="225"/>
      <c r="BD135" s="225"/>
      <c r="BE135" s="225"/>
      <c r="BF135" s="225" t="s">
        <v>115</v>
      </c>
      <c r="BG135" s="250">
        <f t="shared" si="14"/>
        <v>270224.41</v>
      </c>
      <c r="BH135" s="250">
        <f>BH136+BH137+BH138+BH139+BH140+BH141+BH142</f>
        <v>270224.41</v>
      </c>
      <c r="BI135" s="250">
        <f>BI136+BI137+BI138+BI139+BI140+BI141+BI142</f>
        <v>0</v>
      </c>
      <c r="BJ135" s="250">
        <f>BJ136+BJ137+BJ138+BJ139+BJ140+BJ141+BJ142</f>
        <v>0</v>
      </c>
      <c r="BK135" s="250">
        <f>BK136+BK137+BK138+BK139+BK140+BK141+BK142</f>
        <v>0</v>
      </c>
    </row>
    <row r="136" spans="1:63" s="223" customFormat="1" ht="49.5" customHeight="1">
      <c r="A136" s="306" t="s">
        <v>116</v>
      </c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224"/>
      <c r="AQ136" s="307" t="s">
        <v>59</v>
      </c>
      <c r="AR136" s="307"/>
      <c r="AS136" s="307"/>
      <c r="AT136" s="307"/>
      <c r="AU136" s="307"/>
      <c r="AV136" s="307"/>
      <c r="AW136" s="307"/>
      <c r="AX136" s="307"/>
      <c r="AY136" s="307"/>
      <c r="AZ136" s="307"/>
      <c r="BA136" s="307"/>
      <c r="BB136" s="307"/>
      <c r="BC136" s="225"/>
      <c r="BD136" s="225"/>
      <c r="BE136" s="225"/>
      <c r="BF136" s="225" t="s">
        <v>117</v>
      </c>
      <c r="BG136" s="250">
        <f t="shared" si="14"/>
        <v>0</v>
      </c>
      <c r="BH136" s="226">
        <v>0</v>
      </c>
      <c r="BI136" s="226">
        <v>0</v>
      </c>
      <c r="BJ136" s="226">
        <v>0</v>
      </c>
      <c r="BK136" s="226">
        <v>0</v>
      </c>
    </row>
    <row r="137" spans="1:63" s="223" customFormat="1" ht="55.5" customHeight="1">
      <c r="A137" s="306" t="s">
        <v>118</v>
      </c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224"/>
      <c r="AQ137" s="307" t="s">
        <v>59</v>
      </c>
      <c r="AR137" s="307"/>
      <c r="AS137" s="307"/>
      <c r="AT137" s="307"/>
      <c r="AU137" s="307"/>
      <c r="AV137" s="307"/>
      <c r="AW137" s="307"/>
      <c r="AX137" s="307"/>
      <c r="AY137" s="307"/>
      <c r="AZ137" s="307"/>
      <c r="BA137" s="307"/>
      <c r="BB137" s="307"/>
      <c r="BC137" s="225"/>
      <c r="BD137" s="225"/>
      <c r="BE137" s="225"/>
      <c r="BF137" s="225" t="s">
        <v>119</v>
      </c>
      <c r="BG137" s="250">
        <f t="shared" si="14"/>
        <v>0</v>
      </c>
      <c r="BH137" s="226">
        <v>0</v>
      </c>
      <c r="BI137" s="226">
        <v>0</v>
      </c>
      <c r="BJ137" s="226">
        <v>0</v>
      </c>
      <c r="BK137" s="226">
        <v>0</v>
      </c>
    </row>
    <row r="138" spans="1:63" s="223" customFormat="1" ht="34.5" customHeight="1">
      <c r="A138" s="306" t="s">
        <v>120</v>
      </c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224"/>
      <c r="AQ138" s="307" t="s">
        <v>59</v>
      </c>
      <c r="AR138" s="307"/>
      <c r="AS138" s="307"/>
      <c r="AT138" s="307"/>
      <c r="AU138" s="307"/>
      <c r="AV138" s="307"/>
      <c r="AW138" s="307"/>
      <c r="AX138" s="307"/>
      <c r="AY138" s="307"/>
      <c r="AZ138" s="307"/>
      <c r="BA138" s="307"/>
      <c r="BB138" s="307"/>
      <c r="BC138" s="225"/>
      <c r="BD138" s="225"/>
      <c r="BE138" s="225"/>
      <c r="BF138" s="225" t="s">
        <v>121</v>
      </c>
      <c r="BG138" s="250">
        <f t="shared" si="14"/>
        <v>270224.41</v>
      </c>
      <c r="BH138" s="226">
        <v>270224.41</v>
      </c>
      <c r="BI138" s="226">
        <v>0</v>
      </c>
      <c r="BJ138" s="226">
        <v>0</v>
      </c>
      <c r="BK138" s="226">
        <v>0</v>
      </c>
    </row>
    <row r="139" spans="1:63" s="223" customFormat="1" ht="35.25" customHeight="1">
      <c r="A139" s="306" t="s">
        <v>122</v>
      </c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I139" s="306"/>
      <c r="AJ139" s="306"/>
      <c r="AK139" s="306"/>
      <c r="AL139" s="306"/>
      <c r="AM139" s="306"/>
      <c r="AN139" s="306"/>
      <c r="AO139" s="306"/>
      <c r="AP139" s="224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225"/>
      <c r="BD139" s="225"/>
      <c r="BE139" s="225"/>
      <c r="BF139" s="225" t="s">
        <v>123</v>
      </c>
      <c r="BG139" s="250">
        <f t="shared" si="14"/>
        <v>0</v>
      </c>
      <c r="BH139" s="226">
        <v>0</v>
      </c>
      <c r="BI139" s="226">
        <v>0</v>
      </c>
      <c r="BJ139" s="226">
        <v>0</v>
      </c>
      <c r="BK139" s="226">
        <v>0</v>
      </c>
    </row>
    <row r="140" spans="1:63" s="223" customFormat="1" ht="35.25" customHeight="1">
      <c r="A140" s="306" t="s">
        <v>124</v>
      </c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I140" s="306"/>
      <c r="AJ140" s="306"/>
      <c r="AK140" s="306"/>
      <c r="AL140" s="306"/>
      <c r="AM140" s="306"/>
      <c r="AN140" s="306"/>
      <c r="AO140" s="306"/>
      <c r="AP140" s="224"/>
      <c r="AQ140" s="307"/>
      <c r="AR140" s="307"/>
      <c r="AS140" s="307"/>
      <c r="AT140" s="307"/>
      <c r="AU140" s="307"/>
      <c r="AV140" s="307"/>
      <c r="AW140" s="307"/>
      <c r="AX140" s="307"/>
      <c r="AY140" s="307"/>
      <c r="AZ140" s="307"/>
      <c r="BA140" s="307"/>
      <c r="BB140" s="307"/>
      <c r="BC140" s="225"/>
      <c r="BD140" s="225"/>
      <c r="BE140" s="225"/>
      <c r="BF140" s="225" t="s">
        <v>125</v>
      </c>
      <c r="BG140" s="250">
        <f t="shared" si="14"/>
        <v>0</v>
      </c>
      <c r="BH140" s="226">
        <v>0</v>
      </c>
      <c r="BI140" s="226">
        <v>0</v>
      </c>
      <c r="BJ140" s="226">
        <v>0</v>
      </c>
      <c r="BK140" s="226">
        <v>0</v>
      </c>
    </row>
    <row r="141" spans="1:63" s="223" customFormat="1" ht="34.5" customHeight="1">
      <c r="A141" s="306" t="s">
        <v>126</v>
      </c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224"/>
      <c r="AQ141" s="307"/>
      <c r="AR141" s="307"/>
      <c r="AS141" s="307"/>
      <c r="AT141" s="307"/>
      <c r="AU141" s="307"/>
      <c r="AV141" s="307"/>
      <c r="AW141" s="307"/>
      <c r="AX141" s="307"/>
      <c r="AY141" s="307"/>
      <c r="AZ141" s="307"/>
      <c r="BA141" s="307"/>
      <c r="BB141" s="307"/>
      <c r="BC141" s="225"/>
      <c r="BD141" s="225"/>
      <c r="BE141" s="225"/>
      <c r="BF141" s="225" t="s">
        <v>127</v>
      </c>
      <c r="BG141" s="250">
        <f t="shared" si="14"/>
        <v>0</v>
      </c>
      <c r="BH141" s="226">
        <v>0</v>
      </c>
      <c r="BI141" s="226">
        <v>0</v>
      </c>
      <c r="BJ141" s="226">
        <v>0</v>
      </c>
      <c r="BK141" s="226">
        <v>0</v>
      </c>
    </row>
    <row r="142" spans="1:63" s="223" customFormat="1" ht="50.25" customHeight="1">
      <c r="A142" s="306" t="s">
        <v>376</v>
      </c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224"/>
      <c r="AQ142" s="307"/>
      <c r="AR142" s="307"/>
      <c r="AS142" s="307"/>
      <c r="AT142" s="307"/>
      <c r="AU142" s="307"/>
      <c r="AV142" s="307"/>
      <c r="AW142" s="307"/>
      <c r="AX142" s="307"/>
      <c r="AY142" s="307"/>
      <c r="AZ142" s="307"/>
      <c r="BA142" s="307"/>
      <c r="BB142" s="307"/>
      <c r="BC142" s="225"/>
      <c r="BD142" s="225"/>
      <c r="BE142" s="225"/>
      <c r="BF142" s="225" t="s">
        <v>129</v>
      </c>
      <c r="BG142" s="250">
        <f t="shared" si="14"/>
        <v>0</v>
      </c>
      <c r="BH142" s="226">
        <v>0</v>
      </c>
      <c r="BI142" s="226">
        <v>0</v>
      </c>
      <c r="BJ142" s="226">
        <v>0</v>
      </c>
      <c r="BK142" s="226">
        <v>0</v>
      </c>
    </row>
    <row r="143" spans="1:63" s="223" customFormat="1" ht="39" customHeight="1">
      <c r="A143" s="312" t="s">
        <v>130</v>
      </c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2"/>
      <c r="AN143" s="312"/>
      <c r="AO143" s="312"/>
      <c r="AP143" s="233">
        <v>350</v>
      </c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225"/>
      <c r="BD143" s="225"/>
      <c r="BE143" s="225"/>
      <c r="BF143" s="225"/>
      <c r="BG143" s="250">
        <f>BG145+BG146</f>
        <v>0</v>
      </c>
      <c r="BH143" s="250">
        <f>BH145+BH146</f>
        <v>0</v>
      </c>
      <c r="BI143" s="250">
        <f>BI145+BI146</f>
        <v>0</v>
      </c>
      <c r="BJ143" s="250">
        <f>BJ145+BJ146</f>
        <v>0</v>
      </c>
      <c r="BK143" s="250">
        <f>BK145+BK146</f>
        <v>0</v>
      </c>
    </row>
    <row r="144" spans="1:63" s="223" customFormat="1" ht="18.75" customHeight="1">
      <c r="A144" s="306" t="s">
        <v>9</v>
      </c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224"/>
      <c r="AQ144" s="307"/>
      <c r="AR144" s="307"/>
      <c r="AS144" s="307"/>
      <c r="AT144" s="307"/>
      <c r="AU144" s="307"/>
      <c r="AV144" s="307"/>
      <c r="AW144" s="307"/>
      <c r="AX144" s="307"/>
      <c r="AY144" s="307"/>
      <c r="AZ144" s="307"/>
      <c r="BA144" s="307"/>
      <c r="BB144" s="307"/>
      <c r="BC144" s="225"/>
      <c r="BD144" s="225"/>
      <c r="BE144" s="225"/>
      <c r="BF144" s="225"/>
      <c r="BG144" s="250"/>
      <c r="BH144" s="226"/>
      <c r="BI144" s="226"/>
      <c r="BJ144" s="226"/>
      <c r="BK144" s="226"/>
    </row>
    <row r="145" spans="1:63" s="223" customFormat="1" ht="81.75" customHeight="1">
      <c r="A145" s="306" t="s">
        <v>139</v>
      </c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  <c r="AI145" s="306"/>
      <c r="AJ145" s="306"/>
      <c r="AK145" s="306"/>
      <c r="AL145" s="306"/>
      <c r="AM145" s="306"/>
      <c r="AN145" s="306"/>
      <c r="AO145" s="306"/>
      <c r="AP145" s="224"/>
      <c r="AQ145" s="307"/>
      <c r="AR145" s="307"/>
      <c r="AS145" s="307"/>
      <c r="AT145" s="307"/>
      <c r="AU145" s="307"/>
      <c r="AV145" s="307"/>
      <c r="AW145" s="307"/>
      <c r="AX145" s="307"/>
      <c r="AY145" s="307"/>
      <c r="AZ145" s="307"/>
      <c r="BA145" s="307"/>
      <c r="BB145" s="307"/>
      <c r="BC145" s="225"/>
      <c r="BD145" s="225"/>
      <c r="BE145" s="225"/>
      <c r="BF145" s="225" t="s">
        <v>132</v>
      </c>
      <c r="BG145" s="250">
        <f>BH145+BI145+BJ145+BK145</f>
        <v>0</v>
      </c>
      <c r="BH145" s="226">
        <v>0</v>
      </c>
      <c r="BI145" s="226">
        <v>0</v>
      </c>
      <c r="BJ145" s="226">
        <v>0</v>
      </c>
      <c r="BK145" s="226">
        <v>0</v>
      </c>
    </row>
    <row r="146" spans="1:63" s="223" customFormat="1" ht="78" customHeight="1">
      <c r="A146" s="306" t="s">
        <v>140</v>
      </c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224"/>
      <c r="AQ146" s="307"/>
      <c r="AR146" s="307"/>
      <c r="AS146" s="307"/>
      <c r="AT146" s="307"/>
      <c r="AU146" s="307"/>
      <c r="AV146" s="307"/>
      <c r="AW146" s="307"/>
      <c r="AX146" s="307"/>
      <c r="AY146" s="307"/>
      <c r="AZ146" s="307"/>
      <c r="BA146" s="307"/>
      <c r="BB146" s="307"/>
      <c r="BC146" s="225"/>
      <c r="BD146" s="225"/>
      <c r="BE146" s="225"/>
      <c r="BF146" s="225" t="s">
        <v>134</v>
      </c>
      <c r="BG146" s="250">
        <f>BH146+BI146+BJ146+BK146</f>
        <v>0</v>
      </c>
      <c r="BH146" s="226">
        <v>0</v>
      </c>
      <c r="BI146" s="226">
        <v>0</v>
      </c>
      <c r="BJ146" s="226">
        <v>0</v>
      </c>
      <c r="BK146" s="226">
        <v>0</v>
      </c>
    </row>
    <row r="147" spans="1:63" s="223" customFormat="1" ht="58.5" customHeight="1">
      <c r="A147" s="325" t="s">
        <v>141</v>
      </c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5"/>
      <c r="AS147" s="325"/>
      <c r="AT147" s="325"/>
      <c r="AU147" s="325"/>
      <c r="AV147" s="325"/>
      <c r="AW147" s="325"/>
      <c r="AX147" s="325"/>
      <c r="AY147" s="325"/>
      <c r="AZ147" s="325"/>
      <c r="BA147" s="325"/>
      <c r="BB147" s="325"/>
      <c r="BC147" s="325"/>
      <c r="BD147" s="325"/>
      <c r="BE147" s="325"/>
      <c r="BF147" s="325"/>
      <c r="BG147" s="325"/>
      <c r="BH147" s="325"/>
      <c r="BI147" s="325"/>
      <c r="BJ147" s="325"/>
      <c r="BK147" s="325"/>
    </row>
    <row r="148" spans="1:63" s="235" customFormat="1" ht="66" customHeight="1">
      <c r="A148" s="312" t="s">
        <v>45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/>
      <c r="AO148" s="312"/>
      <c r="AP148" s="23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234"/>
      <c r="BD148" s="234"/>
      <c r="BE148" s="234"/>
      <c r="BF148" s="234"/>
      <c r="BG148" s="249">
        <f>BG149+BG154+BG170+BG174+BG184+BG195</f>
        <v>62663348.47</v>
      </c>
      <c r="BH148" s="249">
        <f>BH149+BH154+BH170+BH174+BH184+BH195</f>
        <v>62636326.029999994</v>
      </c>
      <c r="BI148" s="249">
        <f>BI149+BI154+BI170+BI174+BI184+BI195</f>
        <v>0</v>
      </c>
      <c r="BJ148" s="249">
        <f>BJ149+BJ154+BJ170+BJ174+BJ184+BJ195</f>
        <v>0</v>
      </c>
      <c r="BK148" s="249">
        <f>BK149+BK154+BK170+BK174+BK184+BK195</f>
        <v>0</v>
      </c>
    </row>
    <row r="149" spans="1:63" s="223" customFormat="1" ht="32.25" customHeight="1">
      <c r="A149" s="312" t="s">
        <v>46</v>
      </c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2"/>
      <c r="AN149" s="312"/>
      <c r="AO149" s="312"/>
      <c r="AP149" s="233">
        <v>210</v>
      </c>
      <c r="AQ149" s="307"/>
      <c r="AR149" s="307"/>
      <c r="AS149" s="307"/>
      <c r="AT149" s="307"/>
      <c r="AU149" s="307"/>
      <c r="AV149" s="307"/>
      <c r="AW149" s="307"/>
      <c r="AX149" s="307"/>
      <c r="AY149" s="307"/>
      <c r="AZ149" s="307"/>
      <c r="BA149" s="307"/>
      <c r="BB149" s="307"/>
      <c r="BC149" s="307"/>
      <c r="BD149" s="307"/>
      <c r="BE149" s="307"/>
      <c r="BF149" s="225"/>
      <c r="BG149" s="254">
        <f>BG151+BG152+BG153</f>
        <v>61996163.68</v>
      </c>
      <c r="BH149" s="254">
        <f>BH151+BH152+BH153</f>
        <v>61996163.68</v>
      </c>
      <c r="BI149" s="254">
        <f>BI151+BI152+BI153</f>
        <v>0</v>
      </c>
      <c r="BJ149" s="254">
        <f>BJ151+BJ152+BJ153</f>
        <v>0</v>
      </c>
      <c r="BK149" s="254">
        <f>BK151+BK152+BK153</f>
        <v>0</v>
      </c>
    </row>
    <row r="150" spans="1:63" s="223" customFormat="1" ht="14.25" customHeight="1">
      <c r="A150" s="314" t="s">
        <v>47</v>
      </c>
      <c r="B150" s="314"/>
      <c r="C150" s="314"/>
      <c r="D150" s="314"/>
      <c r="E150" s="314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/>
      <c r="AO150" s="314"/>
      <c r="AP150" s="224"/>
      <c r="AQ150" s="307"/>
      <c r="AR150" s="307"/>
      <c r="AS150" s="307"/>
      <c r="AT150" s="307"/>
      <c r="AU150" s="307"/>
      <c r="AV150" s="307"/>
      <c r="AW150" s="307"/>
      <c r="AX150" s="307"/>
      <c r="AY150" s="307"/>
      <c r="AZ150" s="307"/>
      <c r="BA150" s="307"/>
      <c r="BB150" s="307"/>
      <c r="BC150" s="307"/>
      <c r="BD150" s="307"/>
      <c r="BE150" s="307"/>
      <c r="BF150" s="225"/>
      <c r="BG150" s="226"/>
      <c r="BH150" s="226"/>
      <c r="BI150" s="226"/>
      <c r="BJ150" s="226"/>
      <c r="BK150" s="228"/>
    </row>
    <row r="151" spans="1:63" s="223" customFormat="1" ht="18.75" customHeight="1">
      <c r="A151" s="306" t="s">
        <v>48</v>
      </c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06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224"/>
      <c r="AQ151" s="307" t="s">
        <v>49</v>
      </c>
      <c r="AR151" s="307"/>
      <c r="AS151" s="307"/>
      <c r="AT151" s="307"/>
      <c r="AU151" s="307"/>
      <c r="AV151" s="307"/>
      <c r="AW151" s="307"/>
      <c r="AX151" s="307"/>
      <c r="AY151" s="307"/>
      <c r="AZ151" s="307"/>
      <c r="BA151" s="307"/>
      <c r="BB151" s="307"/>
      <c r="BC151" s="225"/>
      <c r="BD151" s="225"/>
      <c r="BE151" s="225"/>
      <c r="BF151" s="225" t="s">
        <v>50</v>
      </c>
      <c r="BG151" s="254">
        <f>BH151+BI151+BJ151+BK151</f>
        <v>47675587.89</v>
      </c>
      <c r="BH151" s="226">
        <v>47675587.89</v>
      </c>
      <c r="BI151" s="226">
        <v>0</v>
      </c>
      <c r="BJ151" s="226">
        <v>0</v>
      </c>
      <c r="BK151" s="226">
        <v>0</v>
      </c>
    </row>
    <row r="152" spans="1:63" s="223" customFormat="1" ht="37.5" customHeight="1">
      <c r="A152" s="306" t="s">
        <v>136</v>
      </c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6"/>
      <c r="AM152" s="306"/>
      <c r="AN152" s="306"/>
      <c r="AO152" s="306"/>
      <c r="AP152" s="224"/>
      <c r="AQ152" s="307" t="s">
        <v>52</v>
      </c>
      <c r="AR152" s="307"/>
      <c r="AS152" s="307"/>
      <c r="AT152" s="307"/>
      <c r="AU152" s="307"/>
      <c r="AV152" s="307"/>
      <c r="AW152" s="307"/>
      <c r="AX152" s="307"/>
      <c r="AY152" s="307"/>
      <c r="AZ152" s="307"/>
      <c r="BA152" s="307"/>
      <c r="BB152" s="307"/>
      <c r="BC152" s="225"/>
      <c r="BD152" s="225"/>
      <c r="BE152" s="225"/>
      <c r="BF152" s="225" t="s">
        <v>53</v>
      </c>
      <c r="BG152" s="254">
        <f>BH152+BI152+BJ152+BK152</f>
        <v>0</v>
      </c>
      <c r="BH152" s="226"/>
      <c r="BI152" s="226">
        <v>0</v>
      </c>
      <c r="BJ152" s="226">
        <v>0</v>
      </c>
      <c r="BK152" s="226">
        <v>0</v>
      </c>
    </row>
    <row r="153" spans="1:63" s="223" customFormat="1" ht="25.5" customHeight="1">
      <c r="A153" s="306" t="s">
        <v>54</v>
      </c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306"/>
      <c r="AK153" s="306"/>
      <c r="AL153" s="306"/>
      <c r="AM153" s="306"/>
      <c r="AN153" s="306"/>
      <c r="AO153" s="306"/>
      <c r="AP153" s="224"/>
      <c r="AQ153" s="307" t="s">
        <v>55</v>
      </c>
      <c r="AR153" s="307"/>
      <c r="AS153" s="307"/>
      <c r="AT153" s="307"/>
      <c r="AU153" s="307"/>
      <c r="AV153" s="307"/>
      <c r="AW153" s="307"/>
      <c r="AX153" s="307"/>
      <c r="AY153" s="307"/>
      <c r="AZ153" s="307"/>
      <c r="BA153" s="307"/>
      <c r="BB153" s="307"/>
      <c r="BC153" s="225"/>
      <c r="BD153" s="225"/>
      <c r="BE153" s="225"/>
      <c r="BF153" s="225" t="s">
        <v>56</v>
      </c>
      <c r="BG153" s="254">
        <f>BH153+BI153+BJ153+BK153</f>
        <v>14320575.79</v>
      </c>
      <c r="BH153" s="226">
        <v>14320575.79</v>
      </c>
      <c r="BI153" s="226">
        <v>0</v>
      </c>
      <c r="BJ153" s="226">
        <v>0</v>
      </c>
      <c r="BK153" s="226">
        <v>0</v>
      </c>
    </row>
    <row r="154" spans="1:63" s="223" customFormat="1" ht="23.25" customHeight="1">
      <c r="A154" s="312" t="s">
        <v>57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2"/>
      <c r="AO154" s="312"/>
      <c r="AP154" s="233">
        <v>220</v>
      </c>
      <c r="AQ154" s="307"/>
      <c r="AR154" s="307"/>
      <c r="AS154" s="307"/>
      <c r="AT154" s="307"/>
      <c r="AU154" s="307"/>
      <c r="AV154" s="307"/>
      <c r="AW154" s="307"/>
      <c r="AX154" s="307"/>
      <c r="AY154" s="307"/>
      <c r="AZ154" s="307"/>
      <c r="BA154" s="307"/>
      <c r="BB154" s="307"/>
      <c r="BC154" s="307"/>
      <c r="BD154" s="307"/>
      <c r="BE154" s="307"/>
      <c r="BF154" s="225"/>
      <c r="BG154" s="254">
        <f>BG156+BG157+BG158+BG164+BG165+BG166+BG167+BG168+BG169</f>
        <v>613139.91</v>
      </c>
      <c r="BH154" s="254">
        <f>BH156+BH157+BH158+BH164+BH165+BH166+BH167+BH168+BH169</f>
        <v>613139.91</v>
      </c>
      <c r="BI154" s="254">
        <f>BI156+BI157+BI158+BI164+BI165+BI166+BI167+BI168+BI169</f>
        <v>0</v>
      </c>
      <c r="BJ154" s="254">
        <f>BJ156+BJ157+BJ158+BJ164+BJ165+BJ166+BJ167+BJ168+BJ169</f>
        <v>0</v>
      </c>
      <c r="BK154" s="254">
        <f>BK156+BK157+BK158+BK164+BK165+BK166+BK167+BK168+BK169</f>
        <v>0</v>
      </c>
    </row>
    <row r="155" spans="1:63" s="223" customFormat="1" ht="15" customHeight="1">
      <c r="A155" s="314" t="s">
        <v>9</v>
      </c>
      <c r="B155" s="314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/>
      <c r="AO155" s="314"/>
      <c r="AP155" s="224"/>
      <c r="AQ155" s="307"/>
      <c r="AR155" s="307"/>
      <c r="AS155" s="307"/>
      <c r="AT155" s="307"/>
      <c r="AU155" s="307"/>
      <c r="AV155" s="307"/>
      <c r="AW155" s="307"/>
      <c r="AX155" s="307"/>
      <c r="AY155" s="307"/>
      <c r="AZ155" s="307"/>
      <c r="BA155" s="307"/>
      <c r="BB155" s="307"/>
      <c r="BC155" s="307"/>
      <c r="BD155" s="307"/>
      <c r="BE155" s="307"/>
      <c r="BF155" s="225"/>
      <c r="BG155" s="226"/>
      <c r="BH155" s="226"/>
      <c r="BI155" s="226"/>
      <c r="BJ155" s="226"/>
      <c r="BK155" s="228"/>
    </row>
    <row r="156" spans="1:63" s="223" customFormat="1" ht="18.75" customHeight="1">
      <c r="A156" s="306" t="s">
        <v>58</v>
      </c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06"/>
      <c r="AC156" s="306"/>
      <c r="AD156" s="306"/>
      <c r="AE156" s="306"/>
      <c r="AF156" s="306"/>
      <c r="AG156" s="306"/>
      <c r="AH156" s="306"/>
      <c r="AI156" s="306"/>
      <c r="AJ156" s="306"/>
      <c r="AK156" s="306"/>
      <c r="AL156" s="306"/>
      <c r="AM156" s="306"/>
      <c r="AN156" s="306"/>
      <c r="AO156" s="306"/>
      <c r="AP156" s="224"/>
      <c r="AQ156" s="307" t="s">
        <v>59</v>
      </c>
      <c r="AR156" s="307"/>
      <c r="AS156" s="307"/>
      <c r="AT156" s="307"/>
      <c r="AU156" s="307"/>
      <c r="AV156" s="307"/>
      <c r="AW156" s="307"/>
      <c r="AX156" s="307"/>
      <c r="AY156" s="307"/>
      <c r="AZ156" s="307"/>
      <c r="BA156" s="307"/>
      <c r="BB156" s="307"/>
      <c r="BC156" s="225"/>
      <c r="BD156" s="225"/>
      <c r="BE156" s="225"/>
      <c r="BF156" s="225" t="s">
        <v>60</v>
      </c>
      <c r="BG156" s="254">
        <f aca="true" t="shared" si="15" ref="BG156:BG169">BH156+BI156+BJ156+BK156</f>
        <v>37273</v>
      </c>
      <c r="BH156" s="226">
        <v>37273</v>
      </c>
      <c r="BI156" s="226">
        <v>0</v>
      </c>
      <c r="BJ156" s="226">
        <v>0</v>
      </c>
      <c r="BK156" s="228">
        <v>0</v>
      </c>
    </row>
    <row r="157" spans="1:63" s="223" customFormat="1" ht="18.75" customHeight="1">
      <c r="A157" s="306" t="s">
        <v>61</v>
      </c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6"/>
      <c r="AN157" s="306"/>
      <c r="AO157" s="306"/>
      <c r="AP157" s="224"/>
      <c r="AQ157" s="307" t="s">
        <v>59</v>
      </c>
      <c r="AR157" s="307"/>
      <c r="AS157" s="307"/>
      <c r="AT157" s="307"/>
      <c r="AU157" s="307"/>
      <c r="AV157" s="307"/>
      <c r="AW157" s="307"/>
      <c r="AX157" s="307"/>
      <c r="AY157" s="307"/>
      <c r="AZ157" s="307"/>
      <c r="BA157" s="307"/>
      <c r="BB157" s="307"/>
      <c r="BC157" s="225"/>
      <c r="BD157" s="225"/>
      <c r="BE157" s="225"/>
      <c r="BF157" s="225" t="s">
        <v>62</v>
      </c>
      <c r="BG157" s="254">
        <f t="shared" si="15"/>
        <v>0</v>
      </c>
      <c r="BH157" s="226">
        <v>0</v>
      </c>
      <c r="BI157" s="226">
        <v>0</v>
      </c>
      <c r="BJ157" s="226">
        <v>0</v>
      </c>
      <c r="BK157" s="228">
        <v>0</v>
      </c>
    </row>
    <row r="158" spans="1:63" s="223" customFormat="1" ht="18.75" customHeight="1">
      <c r="A158" s="306" t="s">
        <v>63</v>
      </c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6"/>
      <c r="AM158" s="306"/>
      <c r="AN158" s="306"/>
      <c r="AO158" s="306"/>
      <c r="AP158" s="224"/>
      <c r="AQ158" s="307" t="s">
        <v>59</v>
      </c>
      <c r="AR158" s="307"/>
      <c r="AS158" s="307"/>
      <c r="AT158" s="307"/>
      <c r="AU158" s="307"/>
      <c r="AV158" s="307"/>
      <c r="AW158" s="307"/>
      <c r="AX158" s="307"/>
      <c r="AY158" s="307"/>
      <c r="AZ158" s="307"/>
      <c r="BA158" s="307"/>
      <c r="BB158" s="307"/>
      <c r="BC158" s="225"/>
      <c r="BD158" s="225"/>
      <c r="BE158" s="225"/>
      <c r="BF158" s="225" t="s">
        <v>64</v>
      </c>
      <c r="BG158" s="254">
        <f t="shared" si="15"/>
        <v>181519.56999999998</v>
      </c>
      <c r="BH158" s="251">
        <f>BH159+BH160+BH161+BH162+BH163</f>
        <v>181519.56999999998</v>
      </c>
      <c r="BI158" s="251">
        <f>BI159+BI160+BI161+BI162+BI163</f>
        <v>0</v>
      </c>
      <c r="BJ158" s="251">
        <f>BJ159+BJ160+BJ161+BJ162+BJ163</f>
        <v>0</v>
      </c>
      <c r="BK158" s="251">
        <f>BK159+BK160+BK161+BK162+BK163</f>
        <v>0</v>
      </c>
    </row>
    <row r="159" spans="1:63" s="223" customFormat="1" ht="34.5" customHeight="1">
      <c r="A159" s="306" t="s">
        <v>65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224"/>
      <c r="AQ159" s="307" t="s">
        <v>59</v>
      </c>
      <c r="AR159" s="307"/>
      <c r="AS159" s="307"/>
      <c r="AT159" s="307"/>
      <c r="AU159" s="307"/>
      <c r="AV159" s="307"/>
      <c r="AW159" s="307"/>
      <c r="AX159" s="307"/>
      <c r="AY159" s="307"/>
      <c r="AZ159" s="307"/>
      <c r="BA159" s="307"/>
      <c r="BB159" s="307"/>
      <c r="BC159" s="225"/>
      <c r="BD159" s="225"/>
      <c r="BE159" s="225"/>
      <c r="BF159" s="225" t="s">
        <v>66</v>
      </c>
      <c r="BG159" s="254">
        <f t="shared" si="15"/>
        <v>71767.28</v>
      </c>
      <c r="BH159" s="226">
        <v>71767.28</v>
      </c>
      <c r="BI159" s="226">
        <v>0</v>
      </c>
      <c r="BJ159" s="226">
        <v>0</v>
      </c>
      <c r="BK159" s="228">
        <v>0</v>
      </c>
    </row>
    <row r="160" spans="1:63" s="223" customFormat="1" ht="22.5" customHeight="1">
      <c r="A160" s="306" t="s">
        <v>67</v>
      </c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6"/>
      <c r="AM160" s="306"/>
      <c r="AN160" s="306"/>
      <c r="AO160" s="306"/>
      <c r="AP160" s="224"/>
      <c r="AQ160" s="307" t="s">
        <v>59</v>
      </c>
      <c r="AR160" s="307"/>
      <c r="AS160" s="307"/>
      <c r="AT160" s="307"/>
      <c r="AU160" s="307"/>
      <c r="AV160" s="307"/>
      <c r="AW160" s="307"/>
      <c r="AX160" s="307"/>
      <c r="AY160" s="307"/>
      <c r="AZ160" s="307"/>
      <c r="BA160" s="307"/>
      <c r="BB160" s="307"/>
      <c r="BC160" s="225"/>
      <c r="BD160" s="225"/>
      <c r="BE160" s="225"/>
      <c r="BF160" s="225" t="s">
        <v>68</v>
      </c>
      <c r="BG160" s="254">
        <f t="shared" si="15"/>
        <v>0</v>
      </c>
      <c r="BH160" s="226">
        <v>0</v>
      </c>
      <c r="BI160" s="226">
        <v>0</v>
      </c>
      <c r="BJ160" s="226">
        <v>0</v>
      </c>
      <c r="BK160" s="228">
        <v>0</v>
      </c>
    </row>
    <row r="161" spans="1:63" s="223" customFormat="1" ht="40.5" customHeight="1">
      <c r="A161" s="306" t="s">
        <v>69</v>
      </c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224"/>
      <c r="AQ161" s="307" t="s">
        <v>59</v>
      </c>
      <c r="AR161" s="307"/>
      <c r="AS161" s="307"/>
      <c r="AT161" s="307"/>
      <c r="AU161" s="307"/>
      <c r="AV161" s="307"/>
      <c r="AW161" s="307"/>
      <c r="AX161" s="307"/>
      <c r="AY161" s="307"/>
      <c r="AZ161" s="307"/>
      <c r="BA161" s="307"/>
      <c r="BB161" s="307"/>
      <c r="BC161" s="225"/>
      <c r="BD161" s="225"/>
      <c r="BE161" s="225"/>
      <c r="BF161" s="225" t="s">
        <v>70</v>
      </c>
      <c r="BG161" s="254">
        <f t="shared" si="15"/>
        <v>79848.09</v>
      </c>
      <c r="BH161" s="226">
        <v>79848.09</v>
      </c>
      <c r="BI161" s="226">
        <v>0</v>
      </c>
      <c r="BJ161" s="226">
        <v>0</v>
      </c>
      <c r="BK161" s="228">
        <v>0</v>
      </c>
    </row>
    <row r="162" spans="1:63" s="223" customFormat="1" ht="38.25" customHeight="1">
      <c r="A162" s="306" t="s">
        <v>71</v>
      </c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  <c r="AC162" s="306"/>
      <c r="AD162" s="306"/>
      <c r="AE162" s="306"/>
      <c r="AF162" s="306"/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224"/>
      <c r="AQ162" s="307" t="s">
        <v>59</v>
      </c>
      <c r="AR162" s="307"/>
      <c r="AS162" s="307"/>
      <c r="AT162" s="307"/>
      <c r="AU162" s="307"/>
      <c r="AV162" s="307"/>
      <c r="AW162" s="307"/>
      <c r="AX162" s="307"/>
      <c r="AY162" s="307"/>
      <c r="AZ162" s="307"/>
      <c r="BA162" s="307"/>
      <c r="BB162" s="307"/>
      <c r="BC162" s="225"/>
      <c r="BD162" s="225"/>
      <c r="BE162" s="225"/>
      <c r="BF162" s="225" t="s">
        <v>72</v>
      </c>
      <c r="BG162" s="254">
        <f t="shared" si="15"/>
        <v>22512.93</v>
      </c>
      <c r="BH162" s="226">
        <v>22512.93</v>
      </c>
      <c r="BI162" s="226">
        <v>0</v>
      </c>
      <c r="BJ162" s="226">
        <v>0</v>
      </c>
      <c r="BK162" s="228">
        <v>0</v>
      </c>
    </row>
    <row r="163" spans="1:63" s="223" customFormat="1" ht="23.25" customHeight="1">
      <c r="A163" s="306" t="s">
        <v>73</v>
      </c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224"/>
      <c r="AQ163" s="307" t="s">
        <v>59</v>
      </c>
      <c r="AR163" s="307"/>
      <c r="AS163" s="307"/>
      <c r="AT163" s="307"/>
      <c r="AU163" s="307"/>
      <c r="AV163" s="307"/>
      <c r="AW163" s="307"/>
      <c r="AX163" s="307"/>
      <c r="AY163" s="307"/>
      <c r="AZ163" s="307"/>
      <c r="BA163" s="307"/>
      <c r="BB163" s="307"/>
      <c r="BC163" s="225"/>
      <c r="BD163" s="225"/>
      <c r="BE163" s="225"/>
      <c r="BF163" s="225" t="s">
        <v>74</v>
      </c>
      <c r="BG163" s="254">
        <f t="shared" si="15"/>
        <v>7391.27</v>
      </c>
      <c r="BH163" s="226">
        <v>7391.27</v>
      </c>
      <c r="BI163" s="226">
        <v>0</v>
      </c>
      <c r="BJ163" s="226">
        <v>0</v>
      </c>
      <c r="BK163" s="228">
        <v>0</v>
      </c>
    </row>
    <row r="164" spans="1:63" s="223" customFormat="1" ht="67.5" customHeight="1">
      <c r="A164" s="306" t="s">
        <v>75</v>
      </c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224"/>
      <c r="AQ164" s="307" t="s">
        <v>59</v>
      </c>
      <c r="AR164" s="307"/>
      <c r="AS164" s="307"/>
      <c r="AT164" s="307"/>
      <c r="AU164" s="307"/>
      <c r="AV164" s="307"/>
      <c r="AW164" s="307"/>
      <c r="AX164" s="307"/>
      <c r="AY164" s="307"/>
      <c r="AZ164" s="307"/>
      <c r="BA164" s="307"/>
      <c r="BB164" s="307"/>
      <c r="BC164" s="225"/>
      <c r="BD164" s="225"/>
      <c r="BE164" s="225"/>
      <c r="BF164" s="225" t="s">
        <v>76</v>
      </c>
      <c r="BG164" s="254">
        <f t="shared" si="15"/>
        <v>0</v>
      </c>
      <c r="BH164" s="226">
        <v>0</v>
      </c>
      <c r="BI164" s="226">
        <v>0</v>
      </c>
      <c r="BJ164" s="226">
        <v>0</v>
      </c>
      <c r="BK164" s="228">
        <v>0</v>
      </c>
    </row>
    <row r="165" spans="1:63" s="223" customFormat="1" ht="38.25" customHeight="1">
      <c r="A165" s="306" t="s">
        <v>77</v>
      </c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6"/>
      <c r="AM165" s="306"/>
      <c r="AN165" s="306"/>
      <c r="AO165" s="306"/>
      <c r="AP165" s="224"/>
      <c r="AQ165" s="307" t="s">
        <v>59</v>
      </c>
      <c r="AR165" s="307"/>
      <c r="AS165" s="307"/>
      <c r="AT165" s="307"/>
      <c r="AU165" s="307"/>
      <c r="AV165" s="307"/>
      <c r="AW165" s="307"/>
      <c r="AX165" s="307"/>
      <c r="AY165" s="307"/>
      <c r="AZ165" s="307"/>
      <c r="BA165" s="307"/>
      <c r="BB165" s="307"/>
      <c r="BC165" s="225"/>
      <c r="BD165" s="225"/>
      <c r="BE165" s="225"/>
      <c r="BF165" s="225" t="s">
        <v>78</v>
      </c>
      <c r="BG165" s="254">
        <f t="shared" si="15"/>
        <v>12565</v>
      </c>
      <c r="BH165" s="226">
        <v>12565</v>
      </c>
      <c r="BI165" s="226">
        <v>0</v>
      </c>
      <c r="BJ165" s="226">
        <v>0</v>
      </c>
      <c r="BK165" s="228">
        <v>0</v>
      </c>
    </row>
    <row r="166" spans="1:63" s="223" customFormat="1" ht="24.75" customHeight="1">
      <c r="A166" s="306" t="s">
        <v>79</v>
      </c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306"/>
      <c r="AK166" s="306"/>
      <c r="AL166" s="306"/>
      <c r="AM166" s="306"/>
      <c r="AN166" s="306"/>
      <c r="AO166" s="306"/>
      <c r="AP166" s="224"/>
      <c r="AQ166" s="307" t="s">
        <v>59</v>
      </c>
      <c r="AR166" s="307"/>
      <c r="AS166" s="307"/>
      <c r="AT166" s="307"/>
      <c r="AU166" s="307"/>
      <c r="AV166" s="307"/>
      <c r="AW166" s="307"/>
      <c r="AX166" s="307"/>
      <c r="AY166" s="307"/>
      <c r="AZ166" s="307"/>
      <c r="BA166" s="307"/>
      <c r="BB166" s="307"/>
      <c r="BC166" s="225"/>
      <c r="BD166" s="225"/>
      <c r="BE166" s="225"/>
      <c r="BF166" s="225" t="s">
        <v>80</v>
      </c>
      <c r="BG166" s="254">
        <f t="shared" si="15"/>
        <v>381782.34</v>
      </c>
      <c r="BH166" s="226">
        <v>381782.34</v>
      </c>
      <c r="BI166" s="226">
        <v>0</v>
      </c>
      <c r="BJ166" s="226">
        <v>0</v>
      </c>
      <c r="BK166" s="228">
        <v>0</v>
      </c>
    </row>
    <row r="167" spans="1:63" s="223" customFormat="1" ht="24.75" customHeight="1">
      <c r="A167" s="306" t="s">
        <v>81</v>
      </c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224"/>
      <c r="AQ167" s="307" t="s">
        <v>59</v>
      </c>
      <c r="AR167" s="307"/>
      <c r="AS167" s="307"/>
      <c r="AT167" s="307"/>
      <c r="AU167" s="307"/>
      <c r="AV167" s="307"/>
      <c r="AW167" s="307"/>
      <c r="AX167" s="307"/>
      <c r="AY167" s="307"/>
      <c r="AZ167" s="307"/>
      <c r="BA167" s="307"/>
      <c r="BB167" s="307"/>
      <c r="BC167" s="225"/>
      <c r="BD167" s="225"/>
      <c r="BE167" s="225"/>
      <c r="BF167" s="225" t="s">
        <v>82</v>
      </c>
      <c r="BG167" s="254">
        <f t="shared" si="15"/>
        <v>0</v>
      </c>
      <c r="BH167" s="226">
        <v>0</v>
      </c>
      <c r="BI167" s="226">
        <v>0</v>
      </c>
      <c r="BJ167" s="226">
        <v>0</v>
      </c>
      <c r="BK167" s="228">
        <v>0</v>
      </c>
    </row>
    <row r="168" spans="1:63" s="223" customFormat="1" ht="36" customHeight="1">
      <c r="A168" s="306" t="s">
        <v>83</v>
      </c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224"/>
      <c r="AQ168" s="307" t="s">
        <v>59</v>
      </c>
      <c r="AR168" s="307"/>
      <c r="AS168" s="307"/>
      <c r="AT168" s="307"/>
      <c r="AU168" s="307"/>
      <c r="AV168" s="307"/>
      <c r="AW168" s="307"/>
      <c r="AX168" s="307"/>
      <c r="AY168" s="307"/>
      <c r="AZ168" s="307"/>
      <c r="BA168" s="307"/>
      <c r="BB168" s="307"/>
      <c r="BC168" s="225"/>
      <c r="BD168" s="225"/>
      <c r="BE168" s="225"/>
      <c r="BF168" s="225" t="s">
        <v>84</v>
      </c>
      <c r="BG168" s="254">
        <f t="shared" si="15"/>
        <v>0</v>
      </c>
      <c r="BH168" s="226">
        <v>0</v>
      </c>
      <c r="BI168" s="226">
        <v>0</v>
      </c>
      <c r="BJ168" s="226">
        <v>0</v>
      </c>
      <c r="BK168" s="228">
        <v>0</v>
      </c>
    </row>
    <row r="169" spans="1:63" s="223" customFormat="1" ht="67.5" customHeight="1">
      <c r="A169" s="306" t="s">
        <v>85</v>
      </c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  <c r="AA169" s="306"/>
      <c r="AB169" s="306"/>
      <c r="AC169" s="306"/>
      <c r="AD169" s="306"/>
      <c r="AE169" s="306"/>
      <c r="AF169" s="306"/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224"/>
      <c r="AQ169" s="307" t="s">
        <v>59</v>
      </c>
      <c r="AR169" s="307"/>
      <c r="AS169" s="307"/>
      <c r="AT169" s="307"/>
      <c r="AU169" s="307"/>
      <c r="AV169" s="307"/>
      <c r="AW169" s="307"/>
      <c r="AX169" s="307"/>
      <c r="AY169" s="307"/>
      <c r="AZ169" s="307"/>
      <c r="BA169" s="307"/>
      <c r="BB169" s="307"/>
      <c r="BC169" s="225"/>
      <c r="BD169" s="225"/>
      <c r="BE169" s="225"/>
      <c r="BF169" s="225" t="s">
        <v>86</v>
      </c>
      <c r="BG169" s="254">
        <f t="shared" si="15"/>
        <v>0</v>
      </c>
      <c r="BH169" s="226">
        <v>0</v>
      </c>
      <c r="BI169" s="226">
        <v>0</v>
      </c>
      <c r="BJ169" s="226">
        <v>0</v>
      </c>
      <c r="BK169" s="252">
        <v>0</v>
      </c>
    </row>
    <row r="170" spans="1:63" s="223" customFormat="1" ht="22.5" customHeight="1">
      <c r="A170" s="312" t="s">
        <v>87</v>
      </c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12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I170" s="312"/>
      <c r="AJ170" s="312"/>
      <c r="AK170" s="312"/>
      <c r="AL170" s="312"/>
      <c r="AM170" s="312"/>
      <c r="AN170" s="312"/>
      <c r="AO170" s="312"/>
      <c r="AP170" s="233">
        <v>260</v>
      </c>
      <c r="AQ170" s="307"/>
      <c r="AR170" s="307"/>
      <c r="AS170" s="307"/>
      <c r="AT170" s="307"/>
      <c r="AU170" s="307"/>
      <c r="AV170" s="307"/>
      <c r="AW170" s="307"/>
      <c r="AX170" s="307"/>
      <c r="AY170" s="307"/>
      <c r="AZ170" s="307"/>
      <c r="BA170" s="307"/>
      <c r="BB170" s="307"/>
      <c r="BC170" s="307"/>
      <c r="BD170" s="307"/>
      <c r="BE170" s="307"/>
      <c r="BF170" s="225"/>
      <c r="BG170" s="254">
        <f>BG171+BG172+BG173</f>
        <v>0</v>
      </c>
      <c r="BH170" s="254">
        <f>BH171+BH172+BH173</f>
        <v>0</v>
      </c>
      <c r="BI170" s="254">
        <f>BI171+BI172+BI173</f>
        <v>0</v>
      </c>
      <c r="BJ170" s="254">
        <f>BJ171+BJ172+BJ173</f>
        <v>0</v>
      </c>
      <c r="BK170" s="254">
        <f>BK171+BK172+BK173</f>
        <v>0</v>
      </c>
    </row>
    <row r="171" spans="1:63" s="223" customFormat="1" ht="31.5" customHeight="1">
      <c r="A171" s="314" t="s">
        <v>88</v>
      </c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/>
      <c r="AO171" s="314"/>
      <c r="AP171" s="224"/>
      <c r="AQ171" s="307"/>
      <c r="AR171" s="307"/>
      <c r="AS171" s="307"/>
      <c r="AT171" s="307"/>
      <c r="AU171" s="307"/>
      <c r="AV171" s="307"/>
      <c r="AW171" s="307"/>
      <c r="AX171" s="307"/>
      <c r="AY171" s="307"/>
      <c r="AZ171" s="307"/>
      <c r="BA171" s="307"/>
      <c r="BB171" s="307"/>
      <c r="BC171" s="307"/>
      <c r="BD171" s="307"/>
      <c r="BE171" s="307"/>
      <c r="BF171" s="225" t="s">
        <v>89</v>
      </c>
      <c r="BG171" s="254">
        <f>BH171+BI171+BJ171+BK171</f>
        <v>0</v>
      </c>
      <c r="BH171" s="226">
        <v>0</v>
      </c>
      <c r="BI171" s="226">
        <v>0</v>
      </c>
      <c r="BJ171" s="226">
        <v>0</v>
      </c>
      <c r="BK171" s="252">
        <v>0</v>
      </c>
    </row>
    <row r="172" spans="1:63" s="223" customFormat="1" ht="48" customHeight="1">
      <c r="A172" s="306" t="s">
        <v>90</v>
      </c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224"/>
      <c r="AQ172" s="307"/>
      <c r="AR172" s="307"/>
      <c r="AS172" s="307"/>
      <c r="AT172" s="307"/>
      <c r="AU172" s="307"/>
      <c r="AV172" s="307"/>
      <c r="AW172" s="307"/>
      <c r="AX172" s="307"/>
      <c r="AY172" s="307"/>
      <c r="AZ172" s="307"/>
      <c r="BA172" s="307"/>
      <c r="BB172" s="307"/>
      <c r="BC172" s="225"/>
      <c r="BD172" s="225"/>
      <c r="BE172" s="225"/>
      <c r="BF172" s="225" t="s">
        <v>91</v>
      </c>
      <c r="BG172" s="254">
        <f>BH172+BI172+BJ172+BK172</f>
        <v>0</v>
      </c>
      <c r="BH172" s="226">
        <v>0</v>
      </c>
      <c r="BI172" s="226">
        <v>0</v>
      </c>
      <c r="BJ172" s="226">
        <v>0</v>
      </c>
      <c r="BK172" s="252">
        <v>0</v>
      </c>
    </row>
    <row r="173" spans="1:63" s="223" customFormat="1" ht="35.25" customHeight="1">
      <c r="A173" s="306" t="s">
        <v>92</v>
      </c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224"/>
      <c r="AQ173" s="307"/>
      <c r="AR173" s="307"/>
      <c r="AS173" s="307"/>
      <c r="AT173" s="307"/>
      <c r="AU173" s="307"/>
      <c r="AV173" s="307"/>
      <c r="AW173" s="307"/>
      <c r="AX173" s="307"/>
      <c r="AY173" s="307"/>
      <c r="AZ173" s="307"/>
      <c r="BA173" s="307"/>
      <c r="BB173" s="307"/>
      <c r="BC173" s="225"/>
      <c r="BD173" s="225"/>
      <c r="BE173" s="225"/>
      <c r="BF173" s="225" t="s">
        <v>93</v>
      </c>
      <c r="BG173" s="254">
        <f>BH173+BI173+BJ173+BK173</f>
        <v>0</v>
      </c>
      <c r="BH173" s="226">
        <v>0</v>
      </c>
      <c r="BI173" s="226">
        <v>0</v>
      </c>
      <c r="BJ173" s="226">
        <v>0</v>
      </c>
      <c r="BK173" s="252">
        <v>0</v>
      </c>
    </row>
    <row r="174" spans="1:63" s="223" customFormat="1" ht="25.5" customHeight="1">
      <c r="A174" s="312" t="s">
        <v>94</v>
      </c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I174" s="312"/>
      <c r="AJ174" s="312"/>
      <c r="AK174" s="312"/>
      <c r="AL174" s="312"/>
      <c r="AM174" s="312"/>
      <c r="AN174" s="312"/>
      <c r="AO174" s="312"/>
      <c r="AP174" s="233">
        <v>290</v>
      </c>
      <c r="AQ174" s="307"/>
      <c r="AR174" s="307"/>
      <c r="AS174" s="307"/>
      <c r="AT174" s="307"/>
      <c r="AU174" s="307"/>
      <c r="AV174" s="307"/>
      <c r="AW174" s="307"/>
      <c r="AX174" s="307"/>
      <c r="AY174" s="307"/>
      <c r="AZ174" s="307"/>
      <c r="BA174" s="307"/>
      <c r="BB174" s="307"/>
      <c r="BC174" s="307"/>
      <c r="BD174" s="307"/>
      <c r="BE174" s="307"/>
      <c r="BF174" s="225"/>
      <c r="BG174" s="254">
        <f>BG176+BG177+BG178+BG179+BG180+BG181+BG182+BG183</f>
        <v>0</v>
      </c>
      <c r="BH174" s="254">
        <f>BH176+BH177+BH178+BH179+BH180+BH181+BH182+BH183</f>
        <v>0</v>
      </c>
      <c r="BI174" s="254">
        <f>BI176+BI177+BI178+BI179+BI180+BI181+BI182+BI183</f>
        <v>0</v>
      </c>
      <c r="BJ174" s="254">
        <f>BJ176+BJ177+BJ178+BJ179+BJ180+BJ181+BJ182+BJ183</f>
        <v>0</v>
      </c>
      <c r="BK174" s="254">
        <f>BK176+BK177+BK178+BK179+BK180+BK181+BK182+BK183</f>
        <v>0</v>
      </c>
    </row>
    <row r="175" spans="1:63" s="223" customFormat="1" ht="18.75" customHeight="1">
      <c r="A175" s="306" t="s">
        <v>9</v>
      </c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224"/>
      <c r="AQ175" s="307"/>
      <c r="AR175" s="307"/>
      <c r="AS175" s="307"/>
      <c r="AT175" s="307"/>
      <c r="AU175" s="307"/>
      <c r="AV175" s="307"/>
      <c r="AW175" s="307"/>
      <c r="AX175" s="307"/>
      <c r="AY175" s="307"/>
      <c r="AZ175" s="307"/>
      <c r="BA175" s="307"/>
      <c r="BB175" s="307"/>
      <c r="BC175" s="307"/>
      <c r="BD175" s="307"/>
      <c r="BE175" s="307"/>
      <c r="BF175" s="225"/>
      <c r="BG175" s="254"/>
      <c r="BH175" s="226"/>
      <c r="BI175" s="226"/>
      <c r="BJ175" s="226"/>
      <c r="BK175" s="246"/>
    </row>
    <row r="176" spans="1:63" s="223" customFormat="1" ht="36.75" customHeight="1">
      <c r="A176" s="306" t="s">
        <v>95</v>
      </c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6"/>
      <c r="AM176" s="306"/>
      <c r="AN176" s="306"/>
      <c r="AO176" s="306"/>
      <c r="AP176" s="233"/>
      <c r="AQ176" s="313" t="s">
        <v>96</v>
      </c>
      <c r="AR176" s="313"/>
      <c r="AS176" s="313"/>
      <c r="AT176" s="313"/>
      <c r="AU176" s="313"/>
      <c r="AV176" s="313"/>
      <c r="AW176" s="313"/>
      <c r="AX176" s="313"/>
      <c r="AY176" s="313"/>
      <c r="AZ176" s="313"/>
      <c r="BA176" s="313"/>
      <c r="BB176" s="313"/>
      <c r="BC176" s="313"/>
      <c r="BD176" s="313"/>
      <c r="BE176" s="313"/>
      <c r="BF176" s="225" t="s">
        <v>97</v>
      </c>
      <c r="BG176" s="254">
        <f aca="true" t="shared" si="16" ref="BG176:BG183">BH176+BI176+BJ176+BK176</f>
        <v>0</v>
      </c>
      <c r="BH176" s="226">
        <v>0</v>
      </c>
      <c r="BI176" s="226">
        <v>0</v>
      </c>
      <c r="BJ176" s="253">
        <v>0</v>
      </c>
      <c r="BK176" s="253">
        <v>0</v>
      </c>
    </row>
    <row r="177" spans="1:63" s="223" customFormat="1" ht="23.25" customHeight="1">
      <c r="A177" s="306" t="s">
        <v>98</v>
      </c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233"/>
      <c r="AQ177" s="313" t="s">
        <v>96</v>
      </c>
      <c r="AR177" s="313"/>
      <c r="AS177" s="313"/>
      <c r="AT177" s="313"/>
      <c r="AU177" s="313"/>
      <c r="AV177" s="313"/>
      <c r="AW177" s="313"/>
      <c r="AX177" s="313"/>
      <c r="AY177" s="313"/>
      <c r="AZ177" s="313"/>
      <c r="BA177" s="313"/>
      <c r="BB177" s="313"/>
      <c r="BC177" s="313"/>
      <c r="BD177" s="313"/>
      <c r="BE177" s="313"/>
      <c r="BF177" s="225" t="s">
        <v>97</v>
      </c>
      <c r="BG177" s="254">
        <f t="shared" si="16"/>
        <v>0</v>
      </c>
      <c r="BH177" s="226">
        <v>0</v>
      </c>
      <c r="BI177" s="226">
        <v>0</v>
      </c>
      <c r="BJ177" s="253">
        <v>0</v>
      </c>
      <c r="BK177" s="253">
        <v>0</v>
      </c>
    </row>
    <row r="178" spans="1:63" s="223" customFormat="1" ht="51.75" customHeight="1">
      <c r="A178" s="306" t="s">
        <v>99</v>
      </c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233"/>
      <c r="AQ178" s="313" t="s">
        <v>100</v>
      </c>
      <c r="AR178" s="313"/>
      <c r="AS178" s="313"/>
      <c r="AT178" s="313"/>
      <c r="AU178" s="313"/>
      <c r="AV178" s="313"/>
      <c r="AW178" s="313"/>
      <c r="AX178" s="313"/>
      <c r="AY178" s="313"/>
      <c r="AZ178" s="313"/>
      <c r="BA178" s="313"/>
      <c r="BB178" s="313"/>
      <c r="BC178" s="313"/>
      <c r="BD178" s="313"/>
      <c r="BE178" s="313"/>
      <c r="BF178" s="225" t="s">
        <v>97</v>
      </c>
      <c r="BG178" s="254">
        <f t="shared" si="16"/>
        <v>0</v>
      </c>
      <c r="BH178" s="226">
        <v>0</v>
      </c>
      <c r="BI178" s="226">
        <v>0</v>
      </c>
      <c r="BJ178" s="253">
        <v>0</v>
      </c>
      <c r="BK178" s="253">
        <v>0</v>
      </c>
    </row>
    <row r="179" spans="1:63" s="223" customFormat="1" ht="46.5" customHeight="1">
      <c r="A179" s="306" t="s">
        <v>101</v>
      </c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06"/>
      <c r="AC179" s="306"/>
      <c r="AD179" s="306"/>
      <c r="AE179" s="306"/>
      <c r="AF179" s="306"/>
      <c r="AG179" s="306"/>
      <c r="AH179" s="306"/>
      <c r="AI179" s="306"/>
      <c r="AJ179" s="306"/>
      <c r="AK179" s="306"/>
      <c r="AL179" s="306"/>
      <c r="AM179" s="306"/>
      <c r="AN179" s="306"/>
      <c r="AO179" s="306"/>
      <c r="AP179" s="233"/>
      <c r="AQ179" s="313" t="s">
        <v>100</v>
      </c>
      <c r="AR179" s="313"/>
      <c r="AS179" s="313"/>
      <c r="AT179" s="313"/>
      <c r="AU179" s="313"/>
      <c r="AV179" s="313"/>
      <c r="AW179" s="313"/>
      <c r="AX179" s="313"/>
      <c r="AY179" s="234"/>
      <c r="AZ179" s="234"/>
      <c r="BA179" s="234"/>
      <c r="BB179" s="234"/>
      <c r="BC179" s="234"/>
      <c r="BD179" s="234"/>
      <c r="BE179" s="234"/>
      <c r="BF179" s="225" t="s">
        <v>97</v>
      </c>
      <c r="BG179" s="254">
        <f t="shared" si="16"/>
        <v>0</v>
      </c>
      <c r="BH179" s="226">
        <v>0</v>
      </c>
      <c r="BI179" s="226">
        <v>0</v>
      </c>
      <c r="BJ179" s="253">
        <v>0</v>
      </c>
      <c r="BK179" s="253">
        <v>0</v>
      </c>
    </row>
    <row r="180" spans="1:63" s="223" customFormat="1" ht="69" customHeight="1">
      <c r="A180" s="306" t="s">
        <v>102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233"/>
      <c r="AQ180" s="313" t="s">
        <v>103</v>
      </c>
      <c r="AR180" s="313"/>
      <c r="AS180" s="313"/>
      <c r="AT180" s="313"/>
      <c r="AU180" s="313"/>
      <c r="AV180" s="313"/>
      <c r="AW180" s="313"/>
      <c r="AX180" s="313"/>
      <c r="AY180" s="313"/>
      <c r="AZ180" s="313"/>
      <c r="BA180" s="313"/>
      <c r="BB180" s="313"/>
      <c r="BC180" s="313"/>
      <c r="BD180" s="313"/>
      <c r="BE180" s="313"/>
      <c r="BF180" s="225" t="s">
        <v>97</v>
      </c>
      <c r="BG180" s="254">
        <f t="shared" si="16"/>
        <v>0</v>
      </c>
      <c r="BH180" s="226">
        <v>0</v>
      </c>
      <c r="BI180" s="226">
        <v>0</v>
      </c>
      <c r="BJ180" s="253">
        <v>0</v>
      </c>
      <c r="BK180" s="253">
        <v>0</v>
      </c>
    </row>
    <row r="181" spans="1:63" s="223" customFormat="1" ht="54.75" customHeight="1">
      <c r="A181" s="306" t="s">
        <v>104</v>
      </c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  <c r="AC181" s="306"/>
      <c r="AD181" s="306"/>
      <c r="AE181" s="306"/>
      <c r="AF181" s="306"/>
      <c r="AG181" s="306"/>
      <c r="AH181" s="306"/>
      <c r="AI181" s="306"/>
      <c r="AJ181" s="306"/>
      <c r="AK181" s="306"/>
      <c r="AL181" s="306"/>
      <c r="AM181" s="306"/>
      <c r="AN181" s="306"/>
      <c r="AO181" s="306"/>
      <c r="AP181" s="224"/>
      <c r="AQ181" s="307"/>
      <c r="AR181" s="307"/>
      <c r="AS181" s="307"/>
      <c r="AT181" s="307"/>
      <c r="AU181" s="307"/>
      <c r="AV181" s="307"/>
      <c r="AW181" s="307"/>
      <c r="AX181" s="307"/>
      <c r="AY181" s="307"/>
      <c r="AZ181" s="307"/>
      <c r="BA181" s="307"/>
      <c r="BB181" s="307"/>
      <c r="BC181" s="307"/>
      <c r="BD181" s="307"/>
      <c r="BE181" s="307"/>
      <c r="BF181" s="225" t="s">
        <v>105</v>
      </c>
      <c r="BG181" s="254">
        <f t="shared" si="16"/>
        <v>0</v>
      </c>
      <c r="BH181" s="226">
        <v>0</v>
      </c>
      <c r="BI181" s="226">
        <v>0</v>
      </c>
      <c r="BJ181" s="253">
        <v>0</v>
      </c>
      <c r="BK181" s="253">
        <v>0</v>
      </c>
    </row>
    <row r="182" spans="1:63" s="223" customFormat="1" ht="65.25" customHeight="1">
      <c r="A182" s="306" t="s">
        <v>106</v>
      </c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224"/>
      <c r="AQ182" s="307"/>
      <c r="AR182" s="307"/>
      <c r="AS182" s="307"/>
      <c r="AT182" s="307"/>
      <c r="AU182" s="307"/>
      <c r="AV182" s="307"/>
      <c r="AW182" s="307"/>
      <c r="AX182" s="307"/>
      <c r="AY182" s="307"/>
      <c r="AZ182" s="307"/>
      <c r="BA182" s="307"/>
      <c r="BB182" s="307"/>
      <c r="BC182" s="307"/>
      <c r="BD182" s="307"/>
      <c r="BE182" s="307"/>
      <c r="BF182" s="225" t="s">
        <v>107</v>
      </c>
      <c r="BG182" s="254">
        <f t="shared" si="16"/>
        <v>0</v>
      </c>
      <c r="BH182" s="226">
        <v>0</v>
      </c>
      <c r="BI182" s="226">
        <v>0</v>
      </c>
      <c r="BJ182" s="253">
        <v>0</v>
      </c>
      <c r="BK182" s="253">
        <v>0</v>
      </c>
    </row>
    <row r="183" spans="1:63" s="223" customFormat="1" ht="33.75" customHeight="1">
      <c r="A183" s="306" t="s">
        <v>108</v>
      </c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224"/>
      <c r="AQ183" s="307"/>
      <c r="AR183" s="307"/>
      <c r="AS183" s="307"/>
      <c r="AT183" s="307"/>
      <c r="AU183" s="307"/>
      <c r="AV183" s="307"/>
      <c r="AW183" s="307"/>
      <c r="AX183" s="307"/>
      <c r="AY183" s="307"/>
      <c r="AZ183" s="307"/>
      <c r="BA183" s="307"/>
      <c r="BB183" s="307"/>
      <c r="BC183" s="307"/>
      <c r="BD183" s="307"/>
      <c r="BE183" s="307"/>
      <c r="BF183" s="225" t="s">
        <v>109</v>
      </c>
      <c r="BG183" s="254">
        <f t="shared" si="16"/>
        <v>0</v>
      </c>
      <c r="BH183" s="226">
        <v>0</v>
      </c>
      <c r="BI183" s="226">
        <v>0</v>
      </c>
      <c r="BJ183" s="253">
        <v>0</v>
      </c>
      <c r="BK183" s="253">
        <v>0</v>
      </c>
    </row>
    <row r="184" spans="1:63" s="223" customFormat="1" ht="42.75" customHeight="1">
      <c r="A184" s="312" t="s">
        <v>110</v>
      </c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312"/>
      <c r="P184" s="312"/>
      <c r="Q184" s="312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2"/>
      <c r="AG184" s="312"/>
      <c r="AH184" s="312"/>
      <c r="AI184" s="312"/>
      <c r="AJ184" s="312"/>
      <c r="AK184" s="312"/>
      <c r="AL184" s="312"/>
      <c r="AM184" s="312"/>
      <c r="AN184" s="312"/>
      <c r="AO184" s="312"/>
      <c r="AP184" s="233">
        <v>300</v>
      </c>
      <c r="AQ184" s="313" t="s">
        <v>21</v>
      </c>
      <c r="AR184" s="313"/>
      <c r="AS184" s="313"/>
      <c r="AT184" s="313"/>
      <c r="AU184" s="313"/>
      <c r="AV184" s="313"/>
      <c r="AW184" s="313"/>
      <c r="AX184" s="313"/>
      <c r="AY184" s="313"/>
      <c r="AZ184" s="313"/>
      <c r="BA184" s="313"/>
      <c r="BB184" s="313"/>
      <c r="BC184" s="234"/>
      <c r="BD184" s="234"/>
      <c r="BE184" s="234"/>
      <c r="BF184" s="234" t="s">
        <v>21</v>
      </c>
      <c r="BG184" s="254">
        <f>BG186+BG187+BG188+BG189+BG190+BG191+BG192+BG193+BG194</f>
        <v>54044.88</v>
      </c>
      <c r="BH184" s="254">
        <f>BH186+BH187</f>
        <v>27022.44</v>
      </c>
      <c r="BI184" s="254">
        <f>BI186+BI187</f>
        <v>0</v>
      </c>
      <c r="BJ184" s="254">
        <f>BJ186+BJ187</f>
        <v>0</v>
      </c>
      <c r="BK184" s="254">
        <f>BK186+BK187</f>
        <v>0</v>
      </c>
    </row>
    <row r="185" spans="1:63" s="223" customFormat="1" ht="18.75" customHeight="1">
      <c r="A185" s="306" t="s">
        <v>111</v>
      </c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224"/>
      <c r="AQ185" s="307"/>
      <c r="AR185" s="307"/>
      <c r="AS185" s="307"/>
      <c r="AT185" s="307"/>
      <c r="AU185" s="307"/>
      <c r="AV185" s="307"/>
      <c r="AW185" s="307"/>
      <c r="AX185" s="307"/>
      <c r="AY185" s="307"/>
      <c r="AZ185" s="307"/>
      <c r="BA185" s="307"/>
      <c r="BB185" s="307"/>
      <c r="BC185" s="225"/>
      <c r="BD185" s="225"/>
      <c r="BE185" s="225"/>
      <c r="BF185" s="225"/>
      <c r="BG185" s="254"/>
      <c r="BH185" s="226"/>
      <c r="BI185" s="226"/>
      <c r="BJ185" s="226"/>
      <c r="BK185" s="228"/>
    </row>
    <row r="186" spans="1:63" s="223" customFormat="1" ht="33" customHeight="1">
      <c r="A186" s="306" t="s">
        <v>112</v>
      </c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306"/>
      <c r="AK186" s="306"/>
      <c r="AL186" s="306"/>
      <c r="AM186" s="306"/>
      <c r="AN186" s="306"/>
      <c r="AO186" s="306"/>
      <c r="AP186" s="224"/>
      <c r="AQ186" s="307" t="s">
        <v>59</v>
      </c>
      <c r="AR186" s="307"/>
      <c r="AS186" s="307"/>
      <c r="AT186" s="307"/>
      <c r="AU186" s="307"/>
      <c r="AV186" s="307"/>
      <c r="AW186" s="307"/>
      <c r="AX186" s="307"/>
      <c r="AY186" s="307"/>
      <c r="AZ186" s="307"/>
      <c r="BA186" s="307"/>
      <c r="BB186" s="307"/>
      <c r="BC186" s="225"/>
      <c r="BD186" s="225"/>
      <c r="BE186" s="225"/>
      <c r="BF186" s="225" t="s">
        <v>113</v>
      </c>
      <c r="BG186" s="254">
        <f>BH186+BI186+BJ186+BK186</f>
        <v>0</v>
      </c>
      <c r="BH186" s="226">
        <v>0</v>
      </c>
      <c r="BI186" s="226">
        <v>0</v>
      </c>
      <c r="BJ186" s="226">
        <v>0</v>
      </c>
      <c r="BK186" s="226">
        <v>0</v>
      </c>
    </row>
    <row r="187" spans="1:63" s="223" customFormat="1" ht="32.25" customHeight="1">
      <c r="A187" s="306" t="s">
        <v>114</v>
      </c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06"/>
      <c r="AN187" s="306"/>
      <c r="AO187" s="306"/>
      <c r="AP187" s="224"/>
      <c r="AQ187" s="307" t="s">
        <v>59</v>
      </c>
      <c r="AR187" s="307"/>
      <c r="AS187" s="307"/>
      <c r="AT187" s="307"/>
      <c r="AU187" s="307"/>
      <c r="AV187" s="307"/>
      <c r="AW187" s="307"/>
      <c r="AX187" s="307"/>
      <c r="AY187" s="307"/>
      <c r="AZ187" s="307"/>
      <c r="BA187" s="307"/>
      <c r="BB187" s="307"/>
      <c r="BC187" s="225"/>
      <c r="BD187" s="225"/>
      <c r="BE187" s="225"/>
      <c r="BF187" s="225" t="s">
        <v>115</v>
      </c>
      <c r="BG187" s="254">
        <f>BH187+BI187+BJ187+BK187</f>
        <v>27022.44</v>
      </c>
      <c r="BH187" s="254">
        <f>BH188+BH189+BH190+BH191+BH192+BH193+BH194</f>
        <v>27022.44</v>
      </c>
      <c r="BI187" s="254">
        <f>BI188+BI189+BI190+BI191+BI192+BI193+BI194</f>
        <v>0</v>
      </c>
      <c r="BJ187" s="254">
        <f>BJ188+BJ189+BJ190+BJ191+BJ192+BJ193+BJ194</f>
        <v>0</v>
      </c>
      <c r="BK187" s="254">
        <f>BK188+BK189+BK190+BK191+BK192+BK193+BK194</f>
        <v>0</v>
      </c>
    </row>
    <row r="188" spans="1:63" s="223" customFormat="1" ht="49.5" customHeight="1">
      <c r="A188" s="306" t="s">
        <v>116</v>
      </c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224"/>
      <c r="AQ188" s="307" t="s">
        <v>59</v>
      </c>
      <c r="AR188" s="307"/>
      <c r="AS188" s="307"/>
      <c r="AT188" s="307"/>
      <c r="AU188" s="307"/>
      <c r="AV188" s="307"/>
      <c r="AW188" s="307"/>
      <c r="AX188" s="307"/>
      <c r="AY188" s="307"/>
      <c r="AZ188" s="307"/>
      <c r="BA188" s="307"/>
      <c r="BB188" s="307"/>
      <c r="BC188" s="225"/>
      <c r="BD188" s="225"/>
      <c r="BE188" s="225"/>
      <c r="BF188" s="225" t="s">
        <v>117</v>
      </c>
      <c r="BG188" s="254">
        <f aca="true" t="shared" si="17" ref="BG188:BG194">BH188+BI188+BJ188+BK188</f>
        <v>0</v>
      </c>
      <c r="BH188" s="226">
        <v>0</v>
      </c>
      <c r="BI188" s="226">
        <v>0</v>
      </c>
      <c r="BJ188" s="226">
        <v>0</v>
      </c>
      <c r="BK188" s="226">
        <v>0</v>
      </c>
    </row>
    <row r="189" spans="1:63" s="223" customFormat="1" ht="55.5" customHeight="1">
      <c r="A189" s="306" t="s">
        <v>118</v>
      </c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224"/>
      <c r="AQ189" s="307" t="s">
        <v>59</v>
      </c>
      <c r="AR189" s="307"/>
      <c r="AS189" s="307"/>
      <c r="AT189" s="307"/>
      <c r="AU189" s="307"/>
      <c r="AV189" s="307"/>
      <c r="AW189" s="307"/>
      <c r="AX189" s="307"/>
      <c r="AY189" s="307"/>
      <c r="AZ189" s="307"/>
      <c r="BA189" s="307"/>
      <c r="BB189" s="307"/>
      <c r="BC189" s="225"/>
      <c r="BD189" s="225"/>
      <c r="BE189" s="225"/>
      <c r="BF189" s="225" t="s">
        <v>119</v>
      </c>
      <c r="BG189" s="254">
        <f t="shared" si="17"/>
        <v>0</v>
      </c>
      <c r="BH189" s="226">
        <v>0</v>
      </c>
      <c r="BI189" s="226">
        <v>0</v>
      </c>
      <c r="BJ189" s="226">
        <v>0</v>
      </c>
      <c r="BK189" s="226">
        <v>0</v>
      </c>
    </row>
    <row r="190" spans="1:63" s="223" customFormat="1" ht="34.5" customHeight="1">
      <c r="A190" s="306" t="s">
        <v>120</v>
      </c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224"/>
      <c r="AQ190" s="307" t="s">
        <v>59</v>
      </c>
      <c r="AR190" s="307"/>
      <c r="AS190" s="307"/>
      <c r="AT190" s="307"/>
      <c r="AU190" s="307"/>
      <c r="AV190" s="307"/>
      <c r="AW190" s="307"/>
      <c r="AX190" s="307"/>
      <c r="AY190" s="307"/>
      <c r="AZ190" s="307"/>
      <c r="BA190" s="307"/>
      <c r="BB190" s="307"/>
      <c r="BC190" s="225"/>
      <c r="BD190" s="225"/>
      <c r="BE190" s="225"/>
      <c r="BF190" s="225" t="s">
        <v>121</v>
      </c>
      <c r="BG190" s="254">
        <f t="shared" si="17"/>
        <v>27022.44</v>
      </c>
      <c r="BH190" s="226">
        <v>27022.44</v>
      </c>
      <c r="BI190" s="226">
        <v>0</v>
      </c>
      <c r="BJ190" s="226">
        <v>0</v>
      </c>
      <c r="BK190" s="226">
        <v>0</v>
      </c>
    </row>
    <row r="191" spans="1:63" s="223" customFormat="1" ht="35.25" customHeight="1">
      <c r="A191" s="306" t="s">
        <v>122</v>
      </c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224"/>
      <c r="AQ191" s="307"/>
      <c r="AR191" s="307"/>
      <c r="AS191" s="307"/>
      <c r="AT191" s="307"/>
      <c r="AU191" s="307"/>
      <c r="AV191" s="307"/>
      <c r="AW191" s="307"/>
      <c r="AX191" s="307"/>
      <c r="AY191" s="307"/>
      <c r="AZ191" s="307"/>
      <c r="BA191" s="307"/>
      <c r="BB191" s="307"/>
      <c r="BC191" s="225"/>
      <c r="BD191" s="225"/>
      <c r="BE191" s="225"/>
      <c r="BF191" s="225" t="s">
        <v>123</v>
      </c>
      <c r="BG191" s="254">
        <f t="shared" si="17"/>
        <v>0</v>
      </c>
      <c r="BH191" s="226">
        <v>0</v>
      </c>
      <c r="BI191" s="226">
        <v>0</v>
      </c>
      <c r="BJ191" s="226">
        <v>0</v>
      </c>
      <c r="BK191" s="226">
        <v>0</v>
      </c>
    </row>
    <row r="192" spans="1:63" s="223" customFormat="1" ht="35.25" customHeight="1">
      <c r="A192" s="306" t="s">
        <v>124</v>
      </c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224"/>
      <c r="AQ192" s="307"/>
      <c r="AR192" s="307"/>
      <c r="AS192" s="307"/>
      <c r="AT192" s="307"/>
      <c r="AU192" s="307"/>
      <c r="AV192" s="307"/>
      <c r="AW192" s="307"/>
      <c r="AX192" s="307"/>
      <c r="AY192" s="307"/>
      <c r="AZ192" s="307"/>
      <c r="BA192" s="307"/>
      <c r="BB192" s="307"/>
      <c r="BC192" s="225"/>
      <c r="BD192" s="225"/>
      <c r="BE192" s="225"/>
      <c r="BF192" s="225" t="s">
        <v>125</v>
      </c>
      <c r="BG192" s="254">
        <f t="shared" si="17"/>
        <v>0</v>
      </c>
      <c r="BH192" s="226">
        <v>0</v>
      </c>
      <c r="BI192" s="226">
        <v>0</v>
      </c>
      <c r="BJ192" s="226">
        <v>0</v>
      </c>
      <c r="BK192" s="226">
        <v>0</v>
      </c>
    </row>
    <row r="193" spans="1:63" s="223" customFormat="1" ht="34.5" customHeight="1">
      <c r="A193" s="306" t="s">
        <v>126</v>
      </c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  <c r="AA193" s="306"/>
      <c r="AB193" s="306"/>
      <c r="AC193" s="306"/>
      <c r="AD193" s="306"/>
      <c r="AE193" s="306"/>
      <c r="AF193" s="306"/>
      <c r="AG193" s="306"/>
      <c r="AH193" s="306"/>
      <c r="AI193" s="306"/>
      <c r="AJ193" s="306"/>
      <c r="AK193" s="306"/>
      <c r="AL193" s="306"/>
      <c r="AM193" s="306"/>
      <c r="AN193" s="306"/>
      <c r="AO193" s="306"/>
      <c r="AP193" s="224"/>
      <c r="AQ193" s="307"/>
      <c r="AR193" s="307"/>
      <c r="AS193" s="307"/>
      <c r="AT193" s="307"/>
      <c r="AU193" s="307"/>
      <c r="AV193" s="307"/>
      <c r="AW193" s="307"/>
      <c r="AX193" s="307"/>
      <c r="AY193" s="307"/>
      <c r="AZ193" s="307"/>
      <c r="BA193" s="307"/>
      <c r="BB193" s="307"/>
      <c r="BC193" s="225"/>
      <c r="BD193" s="225"/>
      <c r="BE193" s="225"/>
      <c r="BF193" s="225" t="s">
        <v>127</v>
      </c>
      <c r="BG193" s="254">
        <f t="shared" si="17"/>
        <v>0</v>
      </c>
      <c r="BH193" s="226">
        <v>0</v>
      </c>
      <c r="BI193" s="226">
        <v>0</v>
      </c>
      <c r="BJ193" s="226">
        <v>0</v>
      </c>
      <c r="BK193" s="226">
        <v>0</v>
      </c>
    </row>
    <row r="194" spans="1:63" s="223" customFormat="1" ht="50.25" customHeight="1">
      <c r="A194" s="306" t="s">
        <v>137</v>
      </c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224"/>
      <c r="AQ194" s="307"/>
      <c r="AR194" s="307"/>
      <c r="AS194" s="307"/>
      <c r="AT194" s="307"/>
      <c r="AU194" s="307"/>
      <c r="AV194" s="307"/>
      <c r="AW194" s="307"/>
      <c r="AX194" s="307"/>
      <c r="AY194" s="307"/>
      <c r="AZ194" s="307"/>
      <c r="BA194" s="307"/>
      <c r="BB194" s="307"/>
      <c r="BC194" s="225"/>
      <c r="BD194" s="225"/>
      <c r="BE194" s="225"/>
      <c r="BF194" s="225" t="s">
        <v>138</v>
      </c>
      <c r="BG194" s="254">
        <f t="shared" si="17"/>
        <v>0</v>
      </c>
      <c r="BH194" s="226">
        <v>0</v>
      </c>
      <c r="BI194" s="226">
        <v>0</v>
      </c>
      <c r="BJ194" s="226">
        <v>0</v>
      </c>
      <c r="BK194" s="226">
        <v>0</v>
      </c>
    </row>
    <row r="195" spans="1:63" s="223" customFormat="1" ht="39" customHeight="1">
      <c r="A195" s="312" t="s">
        <v>130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12"/>
      <c r="Q195" s="312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312"/>
      <c r="AG195" s="312"/>
      <c r="AH195" s="312"/>
      <c r="AI195" s="312"/>
      <c r="AJ195" s="312"/>
      <c r="AK195" s="312"/>
      <c r="AL195" s="312"/>
      <c r="AM195" s="312"/>
      <c r="AN195" s="312"/>
      <c r="AO195" s="312"/>
      <c r="AP195" s="233">
        <v>350</v>
      </c>
      <c r="AQ195" s="307"/>
      <c r="AR195" s="307"/>
      <c r="AS195" s="307"/>
      <c r="AT195" s="307"/>
      <c r="AU195" s="307"/>
      <c r="AV195" s="307"/>
      <c r="AW195" s="307"/>
      <c r="AX195" s="307"/>
      <c r="AY195" s="307"/>
      <c r="AZ195" s="307"/>
      <c r="BA195" s="307"/>
      <c r="BB195" s="307"/>
      <c r="BC195" s="225"/>
      <c r="BD195" s="225"/>
      <c r="BE195" s="225"/>
      <c r="BF195" s="225"/>
      <c r="BG195" s="254">
        <f>BG197+BG198</f>
        <v>0</v>
      </c>
      <c r="BH195" s="254">
        <f>BH197+BH198</f>
        <v>0</v>
      </c>
      <c r="BI195" s="254">
        <f>BI197+BI198</f>
        <v>0</v>
      </c>
      <c r="BJ195" s="254">
        <f>BJ197+BJ198</f>
        <v>0</v>
      </c>
      <c r="BK195" s="254">
        <f>BK197+BK198</f>
        <v>0</v>
      </c>
    </row>
    <row r="196" spans="1:63" s="223" customFormat="1" ht="18.75" customHeight="1">
      <c r="A196" s="306" t="s">
        <v>9</v>
      </c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06"/>
      <c r="AC196" s="306"/>
      <c r="AD196" s="306"/>
      <c r="AE196" s="306"/>
      <c r="AF196" s="306"/>
      <c r="AG196" s="306"/>
      <c r="AH196" s="306"/>
      <c r="AI196" s="306"/>
      <c r="AJ196" s="306"/>
      <c r="AK196" s="306"/>
      <c r="AL196" s="306"/>
      <c r="AM196" s="306"/>
      <c r="AN196" s="306"/>
      <c r="AO196" s="306"/>
      <c r="AP196" s="224"/>
      <c r="AQ196" s="307"/>
      <c r="AR196" s="307"/>
      <c r="AS196" s="307"/>
      <c r="AT196" s="307"/>
      <c r="AU196" s="307"/>
      <c r="AV196" s="307"/>
      <c r="AW196" s="307"/>
      <c r="AX196" s="307"/>
      <c r="AY196" s="307"/>
      <c r="AZ196" s="307"/>
      <c r="BA196" s="307"/>
      <c r="BB196" s="307"/>
      <c r="BC196" s="225"/>
      <c r="BD196" s="225"/>
      <c r="BE196" s="225"/>
      <c r="BF196" s="225"/>
      <c r="BG196" s="254"/>
      <c r="BH196" s="226"/>
      <c r="BI196" s="226"/>
      <c r="BJ196" s="226"/>
      <c r="BK196" s="226"/>
    </row>
    <row r="197" spans="1:63" s="223" customFormat="1" ht="84" customHeight="1">
      <c r="A197" s="306" t="s">
        <v>131</v>
      </c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6"/>
      <c r="AB197" s="306"/>
      <c r="AC197" s="306"/>
      <c r="AD197" s="306"/>
      <c r="AE197" s="306"/>
      <c r="AF197" s="306"/>
      <c r="AG197" s="306"/>
      <c r="AH197" s="306"/>
      <c r="AI197" s="306"/>
      <c r="AJ197" s="306"/>
      <c r="AK197" s="306"/>
      <c r="AL197" s="306"/>
      <c r="AM197" s="306"/>
      <c r="AN197" s="306"/>
      <c r="AO197" s="306"/>
      <c r="AP197" s="224"/>
      <c r="AQ197" s="307"/>
      <c r="AR197" s="307"/>
      <c r="AS197" s="307"/>
      <c r="AT197" s="307"/>
      <c r="AU197" s="307"/>
      <c r="AV197" s="307"/>
      <c r="AW197" s="307"/>
      <c r="AX197" s="307"/>
      <c r="AY197" s="307"/>
      <c r="AZ197" s="307"/>
      <c r="BA197" s="307"/>
      <c r="BB197" s="307"/>
      <c r="BC197" s="225"/>
      <c r="BD197" s="225"/>
      <c r="BE197" s="225"/>
      <c r="BF197" s="225" t="s">
        <v>132</v>
      </c>
      <c r="BG197" s="254">
        <f>BH197+BI197+BJ197+BK197</f>
        <v>0</v>
      </c>
      <c r="BH197" s="226">
        <v>0</v>
      </c>
      <c r="BI197" s="226">
        <v>0</v>
      </c>
      <c r="BJ197" s="226">
        <v>0</v>
      </c>
      <c r="BK197" s="226">
        <v>0</v>
      </c>
    </row>
    <row r="198" spans="1:63" s="223" customFormat="1" ht="78" customHeight="1">
      <c r="A198" s="306" t="s">
        <v>133</v>
      </c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224"/>
      <c r="AQ198" s="307"/>
      <c r="AR198" s="307"/>
      <c r="AS198" s="307"/>
      <c r="AT198" s="307"/>
      <c r="AU198" s="307"/>
      <c r="AV198" s="307"/>
      <c r="AW198" s="307"/>
      <c r="AX198" s="307"/>
      <c r="AY198" s="307"/>
      <c r="AZ198" s="307"/>
      <c r="BA198" s="307"/>
      <c r="BB198" s="307"/>
      <c r="BC198" s="225"/>
      <c r="BD198" s="225"/>
      <c r="BE198" s="225"/>
      <c r="BF198" s="225" t="s">
        <v>134</v>
      </c>
      <c r="BG198" s="254">
        <f>BH198+BI198+BJ198+BK198</f>
        <v>0</v>
      </c>
      <c r="BH198" s="226">
        <v>0</v>
      </c>
      <c r="BI198" s="226">
        <v>0</v>
      </c>
      <c r="BJ198" s="226">
        <v>0</v>
      </c>
      <c r="BK198" s="226">
        <v>0</v>
      </c>
    </row>
    <row r="199" spans="1:63" s="223" customFormat="1" ht="27.75" customHeight="1">
      <c r="A199" s="324" t="s">
        <v>378</v>
      </c>
      <c r="B199" s="324"/>
      <c r="C199" s="324"/>
      <c r="D199" s="324"/>
      <c r="E199" s="324"/>
      <c r="F199" s="324"/>
      <c r="G199" s="324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324"/>
      <c r="AF199" s="324"/>
      <c r="AG199" s="324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  <c r="AX199" s="324"/>
      <c r="AY199" s="324"/>
      <c r="AZ199" s="324"/>
      <c r="BA199" s="324"/>
      <c r="BB199" s="324"/>
      <c r="BC199" s="324"/>
      <c r="BD199" s="324"/>
      <c r="BE199" s="324"/>
      <c r="BF199" s="324"/>
      <c r="BG199" s="324"/>
      <c r="BH199" s="324"/>
      <c r="BI199" s="324"/>
      <c r="BJ199" s="324"/>
      <c r="BK199" s="324"/>
    </row>
    <row r="200" spans="1:63" s="235" customFormat="1" ht="66" customHeight="1">
      <c r="A200" s="312" t="s">
        <v>45</v>
      </c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12"/>
      <c r="Q200" s="312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312"/>
      <c r="AG200" s="312"/>
      <c r="AH200" s="312"/>
      <c r="AI200" s="312"/>
      <c r="AJ200" s="312"/>
      <c r="AK200" s="312"/>
      <c r="AL200" s="312"/>
      <c r="AM200" s="312"/>
      <c r="AN200" s="312"/>
      <c r="AO200" s="312"/>
      <c r="AP200" s="233"/>
      <c r="AQ200" s="313"/>
      <c r="AR200" s="313"/>
      <c r="AS200" s="313"/>
      <c r="AT200" s="313"/>
      <c r="AU200" s="313"/>
      <c r="AV200" s="313"/>
      <c r="AW200" s="313"/>
      <c r="AX200" s="313"/>
      <c r="AY200" s="313"/>
      <c r="AZ200" s="313"/>
      <c r="BA200" s="313"/>
      <c r="BB200" s="313"/>
      <c r="BC200" s="234"/>
      <c r="BD200" s="234"/>
      <c r="BE200" s="234"/>
      <c r="BF200" s="234"/>
      <c r="BG200" s="249">
        <f>BG201+BG206+BG222+BG226+BG236+BG247</f>
        <v>142000</v>
      </c>
      <c r="BH200" s="249">
        <f>BH201+BH206+BH222+BH226+BH236+BH247</f>
        <v>0</v>
      </c>
      <c r="BI200" s="249">
        <f>BI201+BI206+BI222+BI226+BI236+BI247</f>
        <v>142000</v>
      </c>
      <c r="BJ200" s="249">
        <f>BJ201+BJ206+BJ222+BJ226+BJ236+BJ247</f>
        <v>0</v>
      </c>
      <c r="BK200" s="249">
        <f>BK201+BK206+BK222+BK226+BK236+BK247</f>
        <v>0</v>
      </c>
    </row>
    <row r="201" spans="1:63" s="223" customFormat="1" ht="32.25" customHeight="1">
      <c r="A201" s="312" t="s">
        <v>46</v>
      </c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  <c r="P201" s="312"/>
      <c r="Q201" s="312"/>
      <c r="R201" s="312"/>
      <c r="S201" s="312"/>
      <c r="T201" s="312"/>
      <c r="U201" s="312"/>
      <c r="V201" s="312"/>
      <c r="W201" s="312"/>
      <c r="X201" s="312"/>
      <c r="Y201" s="312"/>
      <c r="Z201" s="312"/>
      <c r="AA201" s="312"/>
      <c r="AB201" s="312"/>
      <c r="AC201" s="312"/>
      <c r="AD201" s="312"/>
      <c r="AE201" s="312"/>
      <c r="AF201" s="312"/>
      <c r="AG201" s="312"/>
      <c r="AH201" s="312"/>
      <c r="AI201" s="312"/>
      <c r="AJ201" s="312"/>
      <c r="AK201" s="312"/>
      <c r="AL201" s="312"/>
      <c r="AM201" s="312"/>
      <c r="AN201" s="312"/>
      <c r="AO201" s="312"/>
      <c r="AP201" s="233">
        <v>210</v>
      </c>
      <c r="AQ201" s="307"/>
      <c r="AR201" s="307"/>
      <c r="AS201" s="307"/>
      <c r="AT201" s="307"/>
      <c r="AU201" s="307"/>
      <c r="AV201" s="307"/>
      <c r="AW201" s="307"/>
      <c r="AX201" s="307"/>
      <c r="AY201" s="307"/>
      <c r="AZ201" s="307"/>
      <c r="BA201" s="307"/>
      <c r="BB201" s="307"/>
      <c r="BC201" s="307"/>
      <c r="BD201" s="307"/>
      <c r="BE201" s="307"/>
      <c r="BF201" s="225"/>
      <c r="BG201" s="255">
        <f>BG203+BG204+BG205</f>
        <v>0</v>
      </c>
      <c r="BH201" s="255">
        <f>BH203+BH204+BH205</f>
        <v>0</v>
      </c>
      <c r="BI201" s="255">
        <f>BI203+BI204+BI205</f>
        <v>0</v>
      </c>
      <c r="BJ201" s="255">
        <f>BJ203+BJ204+BJ205</f>
        <v>0</v>
      </c>
      <c r="BK201" s="255">
        <f>BK203+BK204+BK205</f>
        <v>0</v>
      </c>
    </row>
    <row r="202" spans="1:63" s="223" customFormat="1" ht="14.25" customHeight="1">
      <c r="A202" s="314" t="s">
        <v>47</v>
      </c>
      <c r="B202" s="314"/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/>
      <c r="AO202" s="314"/>
      <c r="AP202" s="224"/>
      <c r="AQ202" s="307"/>
      <c r="AR202" s="307"/>
      <c r="AS202" s="307"/>
      <c r="AT202" s="307"/>
      <c r="AU202" s="307"/>
      <c r="AV202" s="307"/>
      <c r="AW202" s="307"/>
      <c r="AX202" s="307"/>
      <c r="AY202" s="307"/>
      <c r="AZ202" s="307"/>
      <c r="BA202" s="307"/>
      <c r="BB202" s="307"/>
      <c r="BC202" s="307"/>
      <c r="BD202" s="307"/>
      <c r="BE202" s="307"/>
      <c r="BF202" s="225"/>
      <c r="BG202" s="226"/>
      <c r="BH202" s="226"/>
      <c r="BI202" s="226"/>
      <c r="BJ202" s="226"/>
      <c r="BK202" s="228"/>
    </row>
    <row r="203" spans="1:63" s="223" customFormat="1" ht="18.75" customHeight="1">
      <c r="A203" s="306" t="s">
        <v>48</v>
      </c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224"/>
      <c r="AQ203" s="307" t="s">
        <v>49</v>
      </c>
      <c r="AR203" s="307"/>
      <c r="AS203" s="307"/>
      <c r="AT203" s="307"/>
      <c r="AU203" s="307"/>
      <c r="AV203" s="307"/>
      <c r="AW203" s="307"/>
      <c r="AX203" s="307"/>
      <c r="AY203" s="307"/>
      <c r="AZ203" s="307"/>
      <c r="BA203" s="307"/>
      <c r="BB203" s="307"/>
      <c r="BC203" s="225"/>
      <c r="BD203" s="225"/>
      <c r="BE203" s="225"/>
      <c r="BF203" s="225" t="s">
        <v>50</v>
      </c>
      <c r="BG203" s="255">
        <f>BH203+BI203+BJ203+BK203</f>
        <v>0</v>
      </c>
      <c r="BH203" s="226">
        <v>0</v>
      </c>
      <c r="BI203" s="226">
        <v>0</v>
      </c>
      <c r="BJ203" s="226">
        <v>0</v>
      </c>
      <c r="BK203" s="226">
        <v>0</v>
      </c>
    </row>
    <row r="204" spans="1:63" s="223" customFormat="1" ht="37.5" customHeight="1">
      <c r="A204" s="306" t="s">
        <v>136</v>
      </c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224"/>
      <c r="AQ204" s="307" t="s">
        <v>52</v>
      </c>
      <c r="AR204" s="307"/>
      <c r="AS204" s="307"/>
      <c r="AT204" s="307"/>
      <c r="AU204" s="307"/>
      <c r="AV204" s="307"/>
      <c r="AW204" s="307"/>
      <c r="AX204" s="307"/>
      <c r="AY204" s="307"/>
      <c r="AZ204" s="307"/>
      <c r="BA204" s="307"/>
      <c r="BB204" s="307"/>
      <c r="BC204" s="225"/>
      <c r="BD204" s="225"/>
      <c r="BE204" s="225"/>
      <c r="BF204" s="225" t="s">
        <v>53</v>
      </c>
      <c r="BG204" s="255">
        <f>BH204+BI204+BJ204+BK204</f>
        <v>0</v>
      </c>
      <c r="BH204" s="226">
        <v>0</v>
      </c>
      <c r="BI204" s="226">
        <v>0</v>
      </c>
      <c r="BJ204" s="226">
        <v>0</v>
      </c>
      <c r="BK204" s="226">
        <v>0</v>
      </c>
    </row>
    <row r="205" spans="1:63" s="223" customFormat="1" ht="25.5" customHeight="1">
      <c r="A205" s="306" t="s">
        <v>54</v>
      </c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224"/>
      <c r="AQ205" s="307" t="s">
        <v>55</v>
      </c>
      <c r="AR205" s="307"/>
      <c r="AS205" s="307"/>
      <c r="AT205" s="307"/>
      <c r="AU205" s="307"/>
      <c r="AV205" s="307"/>
      <c r="AW205" s="307"/>
      <c r="AX205" s="307"/>
      <c r="AY205" s="307"/>
      <c r="AZ205" s="307"/>
      <c r="BA205" s="307"/>
      <c r="BB205" s="307"/>
      <c r="BC205" s="225"/>
      <c r="BD205" s="225"/>
      <c r="BE205" s="225"/>
      <c r="BF205" s="225" t="s">
        <v>56</v>
      </c>
      <c r="BG205" s="255">
        <f>BH205+BI205+BJ205+BK205</f>
        <v>0</v>
      </c>
      <c r="BH205" s="226">
        <v>0</v>
      </c>
      <c r="BI205" s="226">
        <v>0</v>
      </c>
      <c r="BJ205" s="226">
        <v>0</v>
      </c>
      <c r="BK205" s="226">
        <v>0</v>
      </c>
    </row>
    <row r="206" spans="1:63" s="223" customFormat="1" ht="23.25" customHeight="1">
      <c r="A206" s="312" t="s">
        <v>57</v>
      </c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2"/>
      <c r="AG206" s="312"/>
      <c r="AH206" s="312"/>
      <c r="AI206" s="312"/>
      <c r="AJ206" s="312"/>
      <c r="AK206" s="312"/>
      <c r="AL206" s="312"/>
      <c r="AM206" s="312"/>
      <c r="AN206" s="312"/>
      <c r="AO206" s="312"/>
      <c r="AP206" s="233">
        <v>220</v>
      </c>
      <c r="AQ206" s="307"/>
      <c r="AR206" s="307"/>
      <c r="AS206" s="307"/>
      <c r="AT206" s="307"/>
      <c r="AU206" s="307"/>
      <c r="AV206" s="307"/>
      <c r="AW206" s="307"/>
      <c r="AX206" s="307"/>
      <c r="AY206" s="307"/>
      <c r="AZ206" s="307"/>
      <c r="BA206" s="307"/>
      <c r="BB206" s="307"/>
      <c r="BC206" s="307"/>
      <c r="BD206" s="307"/>
      <c r="BE206" s="307"/>
      <c r="BF206" s="225"/>
      <c r="BG206" s="255">
        <f>BG208+BG209+BG210+BG216+BG217+BG218+BG219+BG220+BG221</f>
        <v>120000</v>
      </c>
      <c r="BH206" s="255">
        <f>BH208+BH209+BH210+BH216+BH217+BH218+BH219+BH220+BH221</f>
        <v>0</v>
      </c>
      <c r="BI206" s="255">
        <f>BI208+BI209+BI210+BI216+BI217+BI218+BI219+BI220+BI221</f>
        <v>120000</v>
      </c>
      <c r="BJ206" s="255">
        <f>BJ208+BJ209+BJ210+BJ216+BJ217+BJ218+BJ219+BJ220+BJ221</f>
        <v>0</v>
      </c>
      <c r="BK206" s="255">
        <f>BK208+BK209+BK210+BK216+BK217+BK218+BK219+BK220+BK221</f>
        <v>0</v>
      </c>
    </row>
    <row r="207" spans="1:63" s="223" customFormat="1" ht="15" customHeight="1">
      <c r="A207" s="314" t="s">
        <v>9</v>
      </c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4"/>
      <c r="W207" s="314"/>
      <c r="X207" s="314"/>
      <c r="Y207" s="314"/>
      <c r="Z207" s="314"/>
      <c r="AA207" s="314"/>
      <c r="AB207" s="314"/>
      <c r="AC207" s="314"/>
      <c r="AD207" s="314"/>
      <c r="AE207" s="314"/>
      <c r="AF207" s="314"/>
      <c r="AG207" s="314"/>
      <c r="AH207" s="314"/>
      <c r="AI207" s="314"/>
      <c r="AJ207" s="314"/>
      <c r="AK207" s="314"/>
      <c r="AL207" s="314"/>
      <c r="AM207" s="314"/>
      <c r="AN207" s="314"/>
      <c r="AO207" s="314"/>
      <c r="AP207" s="224"/>
      <c r="AQ207" s="307"/>
      <c r="AR207" s="307"/>
      <c r="AS207" s="307"/>
      <c r="AT207" s="307"/>
      <c r="AU207" s="307"/>
      <c r="AV207" s="307"/>
      <c r="AW207" s="307"/>
      <c r="AX207" s="307"/>
      <c r="AY207" s="307"/>
      <c r="AZ207" s="307"/>
      <c r="BA207" s="307"/>
      <c r="BB207" s="307"/>
      <c r="BC207" s="307"/>
      <c r="BD207" s="307"/>
      <c r="BE207" s="307"/>
      <c r="BF207" s="225"/>
      <c r="BG207" s="226"/>
      <c r="BH207" s="226"/>
      <c r="BI207" s="226"/>
      <c r="BJ207" s="226"/>
      <c r="BK207" s="228"/>
    </row>
    <row r="208" spans="1:63" s="223" customFormat="1" ht="18.75" customHeight="1">
      <c r="A208" s="306" t="s">
        <v>58</v>
      </c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  <c r="AA208" s="306"/>
      <c r="AB208" s="306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224"/>
      <c r="AQ208" s="307" t="s">
        <v>59</v>
      </c>
      <c r="AR208" s="307"/>
      <c r="AS208" s="307"/>
      <c r="AT208" s="307"/>
      <c r="AU208" s="307"/>
      <c r="AV208" s="307"/>
      <c r="AW208" s="307"/>
      <c r="AX208" s="307"/>
      <c r="AY208" s="307"/>
      <c r="AZ208" s="307"/>
      <c r="BA208" s="307"/>
      <c r="BB208" s="307"/>
      <c r="BC208" s="225"/>
      <c r="BD208" s="225"/>
      <c r="BE208" s="225"/>
      <c r="BF208" s="225" t="s">
        <v>60</v>
      </c>
      <c r="BG208" s="255">
        <f aca="true" t="shared" si="18" ref="BG208:BG221">BH208+BI208+BJ208+BK208</f>
        <v>0</v>
      </c>
      <c r="BH208" s="226">
        <v>0</v>
      </c>
      <c r="BI208" s="226">
        <v>0</v>
      </c>
      <c r="BJ208" s="226">
        <v>0</v>
      </c>
      <c r="BK208" s="228">
        <v>0</v>
      </c>
    </row>
    <row r="209" spans="1:63" s="223" customFormat="1" ht="18.75" customHeight="1">
      <c r="A209" s="306" t="s">
        <v>61</v>
      </c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6"/>
      <c r="AM209" s="306"/>
      <c r="AN209" s="306"/>
      <c r="AO209" s="306"/>
      <c r="AP209" s="224"/>
      <c r="AQ209" s="307" t="s">
        <v>59</v>
      </c>
      <c r="AR209" s="307"/>
      <c r="AS209" s="307"/>
      <c r="AT209" s="307"/>
      <c r="AU209" s="307"/>
      <c r="AV209" s="307"/>
      <c r="AW209" s="307"/>
      <c r="AX209" s="307"/>
      <c r="AY209" s="307"/>
      <c r="AZ209" s="307"/>
      <c r="BA209" s="307"/>
      <c r="BB209" s="307"/>
      <c r="BC209" s="225"/>
      <c r="BD209" s="225"/>
      <c r="BE209" s="225"/>
      <c r="BF209" s="225" t="s">
        <v>62</v>
      </c>
      <c r="BG209" s="255">
        <f t="shared" si="18"/>
        <v>0</v>
      </c>
      <c r="BH209" s="226">
        <v>0</v>
      </c>
      <c r="BI209" s="226">
        <v>0</v>
      </c>
      <c r="BJ209" s="226">
        <v>0</v>
      </c>
      <c r="BK209" s="228">
        <v>0</v>
      </c>
    </row>
    <row r="210" spans="1:63" s="223" customFormat="1" ht="18.75" customHeight="1">
      <c r="A210" s="306" t="s">
        <v>63</v>
      </c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L210" s="306"/>
      <c r="AM210" s="306"/>
      <c r="AN210" s="306"/>
      <c r="AO210" s="306"/>
      <c r="AP210" s="224"/>
      <c r="AQ210" s="307" t="s">
        <v>59</v>
      </c>
      <c r="AR210" s="307"/>
      <c r="AS210" s="307"/>
      <c r="AT210" s="307"/>
      <c r="AU210" s="307"/>
      <c r="AV210" s="307"/>
      <c r="AW210" s="307"/>
      <c r="AX210" s="307"/>
      <c r="AY210" s="307"/>
      <c r="AZ210" s="307"/>
      <c r="BA210" s="307"/>
      <c r="BB210" s="307"/>
      <c r="BC210" s="225"/>
      <c r="BD210" s="225"/>
      <c r="BE210" s="225"/>
      <c r="BF210" s="225" t="s">
        <v>64</v>
      </c>
      <c r="BG210" s="255">
        <f t="shared" si="18"/>
        <v>0</v>
      </c>
      <c r="BH210" s="251">
        <f>BH211+BH212+BH213+BH214+BH215</f>
        <v>0</v>
      </c>
      <c r="BI210" s="251">
        <f>BI211+BI212+BI213+BI214+BI215</f>
        <v>0</v>
      </c>
      <c r="BJ210" s="251">
        <f>BJ211+BJ212+BJ213+BJ214+BJ215</f>
        <v>0</v>
      </c>
      <c r="BK210" s="251">
        <f>BK211+BK212+BK213+BK214+BK215</f>
        <v>0</v>
      </c>
    </row>
    <row r="211" spans="1:63" s="223" customFormat="1" ht="34.5" customHeight="1">
      <c r="A211" s="306" t="s">
        <v>65</v>
      </c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  <c r="AA211" s="306"/>
      <c r="AB211" s="306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224"/>
      <c r="AQ211" s="307" t="s">
        <v>59</v>
      </c>
      <c r="AR211" s="307"/>
      <c r="AS211" s="307"/>
      <c r="AT211" s="307"/>
      <c r="AU211" s="307"/>
      <c r="AV211" s="307"/>
      <c r="AW211" s="307"/>
      <c r="AX211" s="307"/>
      <c r="AY211" s="307"/>
      <c r="AZ211" s="307"/>
      <c r="BA211" s="307"/>
      <c r="BB211" s="307"/>
      <c r="BC211" s="225"/>
      <c r="BD211" s="225"/>
      <c r="BE211" s="225"/>
      <c r="BF211" s="225" t="s">
        <v>66</v>
      </c>
      <c r="BG211" s="255">
        <f t="shared" si="18"/>
        <v>0</v>
      </c>
      <c r="BH211" s="226">
        <v>0</v>
      </c>
      <c r="BI211" s="226">
        <v>0</v>
      </c>
      <c r="BJ211" s="226">
        <v>0</v>
      </c>
      <c r="BK211" s="228">
        <v>0</v>
      </c>
    </row>
    <row r="212" spans="1:63" s="223" customFormat="1" ht="22.5" customHeight="1">
      <c r="A212" s="306" t="s">
        <v>67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  <c r="AA212" s="306"/>
      <c r="AB212" s="306"/>
      <c r="AC212" s="306"/>
      <c r="AD212" s="306"/>
      <c r="AE212" s="306"/>
      <c r="AF212" s="306"/>
      <c r="AG212" s="306"/>
      <c r="AH212" s="306"/>
      <c r="AI212" s="306"/>
      <c r="AJ212" s="306"/>
      <c r="AK212" s="306"/>
      <c r="AL212" s="306"/>
      <c r="AM212" s="306"/>
      <c r="AN212" s="306"/>
      <c r="AO212" s="306"/>
      <c r="AP212" s="224"/>
      <c r="AQ212" s="307" t="s">
        <v>59</v>
      </c>
      <c r="AR212" s="307"/>
      <c r="AS212" s="307"/>
      <c r="AT212" s="307"/>
      <c r="AU212" s="307"/>
      <c r="AV212" s="307"/>
      <c r="AW212" s="307"/>
      <c r="AX212" s="307"/>
      <c r="AY212" s="307"/>
      <c r="AZ212" s="307"/>
      <c r="BA212" s="307"/>
      <c r="BB212" s="307"/>
      <c r="BC212" s="225"/>
      <c r="BD212" s="225"/>
      <c r="BE212" s="225"/>
      <c r="BF212" s="225" t="s">
        <v>68</v>
      </c>
      <c r="BG212" s="255">
        <f t="shared" si="18"/>
        <v>0</v>
      </c>
      <c r="BH212" s="226">
        <v>0</v>
      </c>
      <c r="BI212" s="226">
        <v>0</v>
      </c>
      <c r="BJ212" s="226">
        <v>0</v>
      </c>
      <c r="BK212" s="228">
        <v>0</v>
      </c>
    </row>
    <row r="213" spans="1:63" s="223" customFormat="1" ht="40.5" customHeight="1">
      <c r="A213" s="306" t="s">
        <v>69</v>
      </c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  <c r="AA213" s="306"/>
      <c r="AB213" s="306"/>
      <c r="AC213" s="306"/>
      <c r="AD213" s="306"/>
      <c r="AE213" s="306"/>
      <c r="AF213" s="306"/>
      <c r="AG213" s="306"/>
      <c r="AH213" s="306"/>
      <c r="AI213" s="306"/>
      <c r="AJ213" s="306"/>
      <c r="AK213" s="306"/>
      <c r="AL213" s="306"/>
      <c r="AM213" s="306"/>
      <c r="AN213" s="306"/>
      <c r="AO213" s="306"/>
      <c r="AP213" s="224"/>
      <c r="AQ213" s="307" t="s">
        <v>59</v>
      </c>
      <c r="AR213" s="307"/>
      <c r="AS213" s="307"/>
      <c r="AT213" s="307"/>
      <c r="AU213" s="307"/>
      <c r="AV213" s="307"/>
      <c r="AW213" s="307"/>
      <c r="AX213" s="307"/>
      <c r="AY213" s="307"/>
      <c r="AZ213" s="307"/>
      <c r="BA213" s="307"/>
      <c r="BB213" s="307"/>
      <c r="BC213" s="225"/>
      <c r="BD213" s="225"/>
      <c r="BE213" s="225"/>
      <c r="BF213" s="225" t="s">
        <v>70</v>
      </c>
      <c r="BG213" s="255">
        <f t="shared" si="18"/>
        <v>0</v>
      </c>
      <c r="BH213" s="226">
        <v>0</v>
      </c>
      <c r="BI213" s="226">
        <v>0</v>
      </c>
      <c r="BJ213" s="226">
        <v>0</v>
      </c>
      <c r="BK213" s="228">
        <v>0</v>
      </c>
    </row>
    <row r="214" spans="1:63" s="223" customFormat="1" ht="38.25" customHeight="1">
      <c r="A214" s="306" t="s">
        <v>71</v>
      </c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  <c r="AA214" s="306"/>
      <c r="AB214" s="306"/>
      <c r="AC214" s="306"/>
      <c r="AD214" s="306"/>
      <c r="AE214" s="306"/>
      <c r="AF214" s="306"/>
      <c r="AG214" s="306"/>
      <c r="AH214" s="306"/>
      <c r="AI214" s="306"/>
      <c r="AJ214" s="306"/>
      <c r="AK214" s="306"/>
      <c r="AL214" s="306"/>
      <c r="AM214" s="306"/>
      <c r="AN214" s="306"/>
      <c r="AO214" s="306"/>
      <c r="AP214" s="224"/>
      <c r="AQ214" s="307" t="s">
        <v>59</v>
      </c>
      <c r="AR214" s="307"/>
      <c r="AS214" s="307"/>
      <c r="AT214" s="307"/>
      <c r="AU214" s="307"/>
      <c r="AV214" s="307"/>
      <c r="AW214" s="307"/>
      <c r="AX214" s="307"/>
      <c r="AY214" s="307"/>
      <c r="AZ214" s="307"/>
      <c r="BA214" s="307"/>
      <c r="BB214" s="307"/>
      <c r="BC214" s="225"/>
      <c r="BD214" s="225"/>
      <c r="BE214" s="225"/>
      <c r="BF214" s="225" t="s">
        <v>72</v>
      </c>
      <c r="BG214" s="255">
        <f t="shared" si="18"/>
        <v>0</v>
      </c>
      <c r="BH214" s="226">
        <v>0</v>
      </c>
      <c r="BI214" s="226">
        <v>0</v>
      </c>
      <c r="BJ214" s="226">
        <v>0</v>
      </c>
      <c r="BK214" s="228">
        <v>0</v>
      </c>
    </row>
    <row r="215" spans="1:63" s="223" customFormat="1" ht="23.25" customHeight="1">
      <c r="A215" s="306" t="s">
        <v>73</v>
      </c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  <c r="AA215" s="306"/>
      <c r="AB215" s="306"/>
      <c r="AC215" s="306"/>
      <c r="AD215" s="306"/>
      <c r="AE215" s="306"/>
      <c r="AF215" s="306"/>
      <c r="AG215" s="306"/>
      <c r="AH215" s="306"/>
      <c r="AI215" s="306"/>
      <c r="AJ215" s="306"/>
      <c r="AK215" s="306"/>
      <c r="AL215" s="306"/>
      <c r="AM215" s="306"/>
      <c r="AN215" s="306"/>
      <c r="AO215" s="306"/>
      <c r="AP215" s="224"/>
      <c r="AQ215" s="307" t="s">
        <v>59</v>
      </c>
      <c r="AR215" s="307"/>
      <c r="AS215" s="307"/>
      <c r="AT215" s="307"/>
      <c r="AU215" s="307"/>
      <c r="AV215" s="307"/>
      <c r="AW215" s="307"/>
      <c r="AX215" s="307"/>
      <c r="AY215" s="307"/>
      <c r="AZ215" s="307"/>
      <c r="BA215" s="307"/>
      <c r="BB215" s="307"/>
      <c r="BC215" s="225"/>
      <c r="BD215" s="225"/>
      <c r="BE215" s="225"/>
      <c r="BF215" s="225" t="s">
        <v>74</v>
      </c>
      <c r="BG215" s="255">
        <f t="shared" si="18"/>
        <v>0</v>
      </c>
      <c r="BH215" s="226">
        <v>0</v>
      </c>
      <c r="BI215" s="226">
        <v>0</v>
      </c>
      <c r="BJ215" s="226">
        <v>0</v>
      </c>
      <c r="BK215" s="228">
        <v>0</v>
      </c>
    </row>
    <row r="216" spans="1:63" s="223" customFormat="1" ht="67.5" customHeight="1">
      <c r="A216" s="306" t="s">
        <v>75</v>
      </c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  <c r="AA216" s="306"/>
      <c r="AB216" s="306"/>
      <c r="AC216" s="306"/>
      <c r="AD216" s="306"/>
      <c r="AE216" s="306"/>
      <c r="AF216" s="306"/>
      <c r="AG216" s="306"/>
      <c r="AH216" s="306"/>
      <c r="AI216" s="306"/>
      <c r="AJ216" s="306"/>
      <c r="AK216" s="306"/>
      <c r="AL216" s="306"/>
      <c r="AM216" s="306"/>
      <c r="AN216" s="306"/>
      <c r="AO216" s="306"/>
      <c r="AP216" s="224"/>
      <c r="AQ216" s="307" t="s">
        <v>59</v>
      </c>
      <c r="AR216" s="307"/>
      <c r="AS216" s="307"/>
      <c r="AT216" s="307"/>
      <c r="AU216" s="307"/>
      <c r="AV216" s="307"/>
      <c r="AW216" s="307"/>
      <c r="AX216" s="307"/>
      <c r="AY216" s="307"/>
      <c r="AZ216" s="307"/>
      <c r="BA216" s="307"/>
      <c r="BB216" s="307"/>
      <c r="BC216" s="225"/>
      <c r="BD216" s="225"/>
      <c r="BE216" s="225"/>
      <c r="BF216" s="225" t="s">
        <v>76</v>
      </c>
      <c r="BG216" s="255">
        <f t="shared" si="18"/>
        <v>0</v>
      </c>
      <c r="BH216" s="226">
        <v>0</v>
      </c>
      <c r="BI216" s="226">
        <v>0</v>
      </c>
      <c r="BJ216" s="226">
        <v>0</v>
      </c>
      <c r="BK216" s="228">
        <v>0</v>
      </c>
    </row>
    <row r="217" spans="1:63" s="223" customFormat="1" ht="38.25" customHeight="1">
      <c r="A217" s="306" t="s">
        <v>77</v>
      </c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  <c r="AA217" s="306"/>
      <c r="AB217" s="306"/>
      <c r="AC217" s="306"/>
      <c r="AD217" s="306"/>
      <c r="AE217" s="306"/>
      <c r="AF217" s="306"/>
      <c r="AG217" s="306"/>
      <c r="AH217" s="306"/>
      <c r="AI217" s="306"/>
      <c r="AJ217" s="306"/>
      <c r="AK217" s="306"/>
      <c r="AL217" s="306"/>
      <c r="AM217" s="306"/>
      <c r="AN217" s="306"/>
      <c r="AO217" s="306"/>
      <c r="AP217" s="224"/>
      <c r="AQ217" s="307" t="s">
        <v>59</v>
      </c>
      <c r="AR217" s="307"/>
      <c r="AS217" s="307"/>
      <c r="AT217" s="307"/>
      <c r="AU217" s="307"/>
      <c r="AV217" s="307"/>
      <c r="AW217" s="307"/>
      <c r="AX217" s="307"/>
      <c r="AY217" s="307"/>
      <c r="AZ217" s="307"/>
      <c r="BA217" s="307"/>
      <c r="BB217" s="307"/>
      <c r="BC217" s="225"/>
      <c r="BD217" s="225"/>
      <c r="BE217" s="225"/>
      <c r="BF217" s="225" t="s">
        <v>78</v>
      </c>
      <c r="BG217" s="255">
        <f t="shared" si="18"/>
        <v>8000</v>
      </c>
      <c r="BH217" s="226">
        <v>0</v>
      </c>
      <c r="BI217" s="226">
        <v>8000</v>
      </c>
      <c r="BJ217" s="226">
        <v>0</v>
      </c>
      <c r="BK217" s="228">
        <v>0</v>
      </c>
    </row>
    <row r="218" spans="1:63" s="223" customFormat="1" ht="24.75" customHeight="1">
      <c r="A218" s="306" t="s">
        <v>79</v>
      </c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  <c r="AA218" s="306"/>
      <c r="AB218" s="306"/>
      <c r="AC218" s="306"/>
      <c r="AD218" s="306"/>
      <c r="AE218" s="306"/>
      <c r="AF218" s="306"/>
      <c r="AG218" s="306"/>
      <c r="AH218" s="306"/>
      <c r="AI218" s="306"/>
      <c r="AJ218" s="306"/>
      <c r="AK218" s="306"/>
      <c r="AL218" s="306"/>
      <c r="AM218" s="306"/>
      <c r="AN218" s="306"/>
      <c r="AO218" s="306"/>
      <c r="AP218" s="224"/>
      <c r="AQ218" s="307" t="s">
        <v>59</v>
      </c>
      <c r="AR218" s="307"/>
      <c r="AS218" s="307"/>
      <c r="AT218" s="307"/>
      <c r="AU218" s="307"/>
      <c r="AV218" s="307"/>
      <c r="AW218" s="307"/>
      <c r="AX218" s="307"/>
      <c r="AY218" s="307"/>
      <c r="AZ218" s="307"/>
      <c r="BA218" s="307"/>
      <c r="BB218" s="307"/>
      <c r="BC218" s="225"/>
      <c r="BD218" s="225"/>
      <c r="BE218" s="225"/>
      <c r="BF218" s="225" t="s">
        <v>80</v>
      </c>
      <c r="BG218" s="255">
        <f t="shared" si="18"/>
        <v>112000</v>
      </c>
      <c r="BH218" s="226">
        <v>0</v>
      </c>
      <c r="BI218" s="226">
        <v>112000</v>
      </c>
      <c r="BJ218" s="226">
        <v>0</v>
      </c>
      <c r="BK218" s="228">
        <v>0</v>
      </c>
    </row>
    <row r="219" spans="1:63" s="223" customFormat="1" ht="24.75" customHeight="1">
      <c r="A219" s="306" t="s">
        <v>81</v>
      </c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6"/>
      <c r="AD219" s="306"/>
      <c r="AE219" s="306"/>
      <c r="AF219" s="306"/>
      <c r="AG219" s="306"/>
      <c r="AH219" s="306"/>
      <c r="AI219" s="306"/>
      <c r="AJ219" s="306"/>
      <c r="AK219" s="306"/>
      <c r="AL219" s="306"/>
      <c r="AM219" s="306"/>
      <c r="AN219" s="306"/>
      <c r="AO219" s="306"/>
      <c r="AP219" s="224"/>
      <c r="AQ219" s="307" t="s">
        <v>59</v>
      </c>
      <c r="AR219" s="307"/>
      <c r="AS219" s="307"/>
      <c r="AT219" s="307"/>
      <c r="AU219" s="307"/>
      <c r="AV219" s="307"/>
      <c r="AW219" s="307"/>
      <c r="AX219" s="307"/>
      <c r="AY219" s="307"/>
      <c r="AZ219" s="307"/>
      <c r="BA219" s="307"/>
      <c r="BB219" s="307"/>
      <c r="BC219" s="225"/>
      <c r="BD219" s="225"/>
      <c r="BE219" s="225"/>
      <c r="BF219" s="225" t="s">
        <v>82</v>
      </c>
      <c r="BG219" s="255">
        <f t="shared" si="18"/>
        <v>0</v>
      </c>
      <c r="BH219" s="226">
        <v>0</v>
      </c>
      <c r="BI219" s="226">
        <v>0</v>
      </c>
      <c r="BJ219" s="226">
        <v>0</v>
      </c>
      <c r="BK219" s="228">
        <v>0</v>
      </c>
    </row>
    <row r="220" spans="1:63" s="223" customFormat="1" ht="36" customHeight="1">
      <c r="A220" s="306" t="s">
        <v>83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224"/>
      <c r="AQ220" s="307" t="s">
        <v>59</v>
      </c>
      <c r="AR220" s="307"/>
      <c r="AS220" s="307"/>
      <c r="AT220" s="307"/>
      <c r="AU220" s="307"/>
      <c r="AV220" s="307"/>
      <c r="AW220" s="307"/>
      <c r="AX220" s="307"/>
      <c r="AY220" s="307"/>
      <c r="AZ220" s="307"/>
      <c r="BA220" s="307"/>
      <c r="BB220" s="307"/>
      <c r="BC220" s="225"/>
      <c r="BD220" s="225"/>
      <c r="BE220" s="225"/>
      <c r="BF220" s="225" t="s">
        <v>84</v>
      </c>
      <c r="BG220" s="255">
        <f t="shared" si="18"/>
        <v>0</v>
      </c>
      <c r="BH220" s="226">
        <v>0</v>
      </c>
      <c r="BI220" s="226">
        <v>0</v>
      </c>
      <c r="BJ220" s="226">
        <v>0</v>
      </c>
      <c r="BK220" s="228">
        <v>0</v>
      </c>
    </row>
    <row r="221" spans="1:63" s="223" customFormat="1" ht="67.5" customHeight="1">
      <c r="A221" s="306" t="s">
        <v>85</v>
      </c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224"/>
      <c r="AQ221" s="307" t="s">
        <v>59</v>
      </c>
      <c r="AR221" s="307"/>
      <c r="AS221" s="307"/>
      <c r="AT221" s="307"/>
      <c r="AU221" s="307"/>
      <c r="AV221" s="307"/>
      <c r="AW221" s="307"/>
      <c r="AX221" s="307"/>
      <c r="AY221" s="307"/>
      <c r="AZ221" s="307"/>
      <c r="BA221" s="307"/>
      <c r="BB221" s="307"/>
      <c r="BC221" s="225"/>
      <c r="BD221" s="225"/>
      <c r="BE221" s="225"/>
      <c r="BF221" s="225" t="s">
        <v>86</v>
      </c>
      <c r="BG221" s="255">
        <f t="shared" si="18"/>
        <v>0</v>
      </c>
      <c r="BH221" s="226">
        <v>0</v>
      </c>
      <c r="BI221" s="226">
        <v>0</v>
      </c>
      <c r="BJ221" s="226">
        <v>0</v>
      </c>
      <c r="BK221" s="252">
        <v>0</v>
      </c>
    </row>
    <row r="222" spans="1:63" s="223" customFormat="1" ht="22.5" customHeight="1">
      <c r="A222" s="312" t="s">
        <v>87</v>
      </c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  <c r="P222" s="312"/>
      <c r="Q222" s="312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  <c r="AE222" s="312"/>
      <c r="AF222" s="312"/>
      <c r="AG222" s="312"/>
      <c r="AH222" s="312"/>
      <c r="AI222" s="312"/>
      <c r="AJ222" s="312"/>
      <c r="AK222" s="312"/>
      <c r="AL222" s="312"/>
      <c r="AM222" s="312"/>
      <c r="AN222" s="312"/>
      <c r="AO222" s="312"/>
      <c r="AP222" s="233">
        <v>260</v>
      </c>
      <c r="AQ222" s="307"/>
      <c r="AR222" s="307"/>
      <c r="AS222" s="307"/>
      <c r="AT222" s="307"/>
      <c r="AU222" s="307"/>
      <c r="AV222" s="307"/>
      <c r="AW222" s="307"/>
      <c r="AX222" s="307"/>
      <c r="AY222" s="307"/>
      <c r="AZ222" s="307"/>
      <c r="BA222" s="307"/>
      <c r="BB222" s="307"/>
      <c r="BC222" s="307"/>
      <c r="BD222" s="307"/>
      <c r="BE222" s="307"/>
      <c r="BF222" s="225"/>
      <c r="BG222" s="255">
        <f>BG223+BG224+BG225</f>
        <v>0</v>
      </c>
      <c r="BH222" s="255">
        <f>BH223+BH224+BH225</f>
        <v>0</v>
      </c>
      <c r="BI222" s="255">
        <f>BI223+BI224+BI225</f>
        <v>0</v>
      </c>
      <c r="BJ222" s="255">
        <f>BJ223+BJ224+BJ225</f>
        <v>0</v>
      </c>
      <c r="BK222" s="255">
        <f>BK223+BK224+BK225</f>
        <v>0</v>
      </c>
    </row>
    <row r="223" spans="1:63" s="223" customFormat="1" ht="31.5" customHeight="1">
      <c r="A223" s="314" t="s">
        <v>88</v>
      </c>
      <c r="B223" s="314"/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4"/>
      <c r="AD223" s="314"/>
      <c r="AE223" s="314"/>
      <c r="AF223" s="314"/>
      <c r="AG223" s="314"/>
      <c r="AH223" s="314"/>
      <c r="AI223" s="314"/>
      <c r="AJ223" s="314"/>
      <c r="AK223" s="314"/>
      <c r="AL223" s="314"/>
      <c r="AM223" s="314"/>
      <c r="AN223" s="314"/>
      <c r="AO223" s="314"/>
      <c r="AP223" s="224"/>
      <c r="AQ223" s="307"/>
      <c r="AR223" s="307"/>
      <c r="AS223" s="307"/>
      <c r="AT223" s="307"/>
      <c r="AU223" s="307"/>
      <c r="AV223" s="307"/>
      <c r="AW223" s="307"/>
      <c r="AX223" s="307"/>
      <c r="AY223" s="307"/>
      <c r="AZ223" s="307"/>
      <c r="BA223" s="307"/>
      <c r="BB223" s="307"/>
      <c r="BC223" s="307"/>
      <c r="BD223" s="307"/>
      <c r="BE223" s="307"/>
      <c r="BF223" s="225" t="s">
        <v>89</v>
      </c>
      <c r="BG223" s="255">
        <f>BH223+BI223+BJ223+BK223</f>
        <v>0</v>
      </c>
      <c r="BH223" s="226">
        <v>0</v>
      </c>
      <c r="BI223" s="226">
        <v>0</v>
      </c>
      <c r="BJ223" s="226">
        <v>0</v>
      </c>
      <c r="BK223" s="252">
        <v>0</v>
      </c>
    </row>
    <row r="224" spans="1:63" s="223" customFormat="1" ht="48" customHeight="1">
      <c r="A224" s="306" t="s">
        <v>90</v>
      </c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  <c r="AA224" s="306"/>
      <c r="AB224" s="306"/>
      <c r="AC224" s="306"/>
      <c r="AD224" s="306"/>
      <c r="AE224" s="306"/>
      <c r="AF224" s="306"/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224"/>
      <c r="AQ224" s="307"/>
      <c r="AR224" s="307"/>
      <c r="AS224" s="307"/>
      <c r="AT224" s="307"/>
      <c r="AU224" s="307"/>
      <c r="AV224" s="307"/>
      <c r="AW224" s="307"/>
      <c r="AX224" s="307"/>
      <c r="AY224" s="307"/>
      <c r="AZ224" s="307"/>
      <c r="BA224" s="307"/>
      <c r="BB224" s="307"/>
      <c r="BC224" s="225"/>
      <c r="BD224" s="225"/>
      <c r="BE224" s="225"/>
      <c r="BF224" s="225" t="s">
        <v>91</v>
      </c>
      <c r="BG224" s="255">
        <f>BH224+BI224+BJ224+BK224</f>
        <v>0</v>
      </c>
      <c r="BH224" s="226">
        <v>0</v>
      </c>
      <c r="BI224" s="226">
        <v>0</v>
      </c>
      <c r="BJ224" s="226">
        <v>0</v>
      </c>
      <c r="BK224" s="252">
        <v>0</v>
      </c>
    </row>
    <row r="225" spans="1:63" s="223" customFormat="1" ht="35.25" customHeight="1">
      <c r="A225" s="306" t="s">
        <v>92</v>
      </c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  <c r="AA225" s="306"/>
      <c r="AB225" s="306"/>
      <c r="AC225" s="306"/>
      <c r="AD225" s="306"/>
      <c r="AE225" s="306"/>
      <c r="AF225" s="306"/>
      <c r="AG225" s="306"/>
      <c r="AH225" s="306"/>
      <c r="AI225" s="306"/>
      <c r="AJ225" s="306"/>
      <c r="AK225" s="306"/>
      <c r="AL225" s="306"/>
      <c r="AM225" s="306"/>
      <c r="AN225" s="306"/>
      <c r="AO225" s="306"/>
      <c r="AP225" s="224"/>
      <c r="AQ225" s="307"/>
      <c r="AR225" s="307"/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  <c r="BC225" s="225"/>
      <c r="BD225" s="225"/>
      <c r="BE225" s="225"/>
      <c r="BF225" s="225" t="s">
        <v>93</v>
      </c>
      <c r="BG225" s="255">
        <f>BH225+BI225+BJ225+BK225</f>
        <v>0</v>
      </c>
      <c r="BH225" s="226">
        <v>0</v>
      </c>
      <c r="BI225" s="226">
        <v>0</v>
      </c>
      <c r="BJ225" s="226">
        <v>0</v>
      </c>
      <c r="BK225" s="252">
        <v>0</v>
      </c>
    </row>
    <row r="226" spans="1:63" s="223" customFormat="1" ht="25.5" customHeight="1">
      <c r="A226" s="312" t="s">
        <v>94</v>
      </c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  <c r="AG226" s="312"/>
      <c r="AH226" s="312"/>
      <c r="AI226" s="312"/>
      <c r="AJ226" s="312"/>
      <c r="AK226" s="312"/>
      <c r="AL226" s="312"/>
      <c r="AM226" s="312"/>
      <c r="AN226" s="312"/>
      <c r="AO226" s="312"/>
      <c r="AP226" s="233">
        <v>290</v>
      </c>
      <c r="AQ226" s="307"/>
      <c r="AR226" s="307"/>
      <c r="AS226" s="307"/>
      <c r="AT226" s="307"/>
      <c r="AU226" s="307"/>
      <c r="AV226" s="307"/>
      <c r="AW226" s="307"/>
      <c r="AX226" s="307"/>
      <c r="AY226" s="307"/>
      <c r="AZ226" s="307"/>
      <c r="BA226" s="307"/>
      <c r="BB226" s="307"/>
      <c r="BC226" s="307"/>
      <c r="BD226" s="307"/>
      <c r="BE226" s="307"/>
      <c r="BF226" s="225"/>
      <c r="BG226" s="255">
        <f>BG228+BG229+BG230+BG231+BG232+BG233+BG234+BG235</f>
        <v>0</v>
      </c>
      <c r="BH226" s="255">
        <f>BH228+BH229+BH230+BH231+BH232+BH233+BH234+BH235</f>
        <v>0</v>
      </c>
      <c r="BI226" s="255">
        <f>BI228+BI229+BI230+BI231+BI232+BI233+BI234+BI235</f>
        <v>0</v>
      </c>
      <c r="BJ226" s="255">
        <f>BJ228+BJ229+BJ230+BJ231+BJ232+BJ233+BJ234+BJ235</f>
        <v>0</v>
      </c>
      <c r="BK226" s="255">
        <f>BK228+BK229+BK230+BK231+BK232+BK233+BK234+BK235</f>
        <v>0</v>
      </c>
    </row>
    <row r="227" spans="1:63" s="223" customFormat="1" ht="18.75" customHeight="1">
      <c r="A227" s="306" t="s">
        <v>9</v>
      </c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  <c r="AA227" s="306"/>
      <c r="AB227" s="306"/>
      <c r="AC227" s="306"/>
      <c r="AD227" s="306"/>
      <c r="AE227" s="306"/>
      <c r="AF227" s="306"/>
      <c r="AG227" s="306"/>
      <c r="AH227" s="306"/>
      <c r="AI227" s="306"/>
      <c r="AJ227" s="306"/>
      <c r="AK227" s="306"/>
      <c r="AL227" s="306"/>
      <c r="AM227" s="306"/>
      <c r="AN227" s="306"/>
      <c r="AO227" s="306"/>
      <c r="AP227" s="224"/>
      <c r="AQ227" s="307"/>
      <c r="AR227" s="307"/>
      <c r="AS227" s="307"/>
      <c r="AT227" s="307"/>
      <c r="AU227" s="307"/>
      <c r="AV227" s="307"/>
      <c r="AW227" s="307"/>
      <c r="AX227" s="307"/>
      <c r="AY227" s="307"/>
      <c r="AZ227" s="307"/>
      <c r="BA227" s="307"/>
      <c r="BB227" s="307"/>
      <c r="BC227" s="307"/>
      <c r="BD227" s="307"/>
      <c r="BE227" s="307"/>
      <c r="BF227" s="225"/>
      <c r="BG227" s="255"/>
      <c r="BH227" s="226"/>
      <c r="BI227" s="226"/>
      <c r="BJ227" s="226"/>
      <c r="BK227" s="246"/>
    </row>
    <row r="228" spans="1:63" s="223" customFormat="1" ht="36.75" customHeight="1">
      <c r="A228" s="306" t="s">
        <v>95</v>
      </c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  <c r="AA228" s="306"/>
      <c r="AB228" s="306"/>
      <c r="AC228" s="306"/>
      <c r="AD228" s="306"/>
      <c r="AE228" s="306"/>
      <c r="AF228" s="306"/>
      <c r="AG228" s="306"/>
      <c r="AH228" s="306"/>
      <c r="AI228" s="306"/>
      <c r="AJ228" s="306"/>
      <c r="AK228" s="306"/>
      <c r="AL228" s="306"/>
      <c r="AM228" s="306"/>
      <c r="AN228" s="306"/>
      <c r="AO228" s="306"/>
      <c r="AP228" s="233"/>
      <c r="AQ228" s="313" t="s">
        <v>96</v>
      </c>
      <c r="AR228" s="313"/>
      <c r="AS228" s="313"/>
      <c r="AT228" s="313"/>
      <c r="AU228" s="313"/>
      <c r="AV228" s="313"/>
      <c r="AW228" s="313"/>
      <c r="AX228" s="313"/>
      <c r="AY228" s="313"/>
      <c r="AZ228" s="313"/>
      <c r="BA228" s="313"/>
      <c r="BB228" s="313"/>
      <c r="BC228" s="313"/>
      <c r="BD228" s="313"/>
      <c r="BE228" s="313"/>
      <c r="BF228" s="225" t="s">
        <v>97</v>
      </c>
      <c r="BG228" s="255">
        <f aca="true" t="shared" si="19" ref="BG228:BG235">BH228+BI228+BJ228+BK228</f>
        <v>0</v>
      </c>
      <c r="BH228" s="226">
        <v>0</v>
      </c>
      <c r="BI228" s="226">
        <v>0</v>
      </c>
      <c r="BJ228" s="253">
        <v>0</v>
      </c>
      <c r="BK228" s="253">
        <v>0</v>
      </c>
    </row>
    <row r="229" spans="1:63" s="223" customFormat="1" ht="23.25" customHeight="1">
      <c r="A229" s="306" t="s">
        <v>98</v>
      </c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  <c r="AA229" s="306"/>
      <c r="AB229" s="306"/>
      <c r="AC229" s="306"/>
      <c r="AD229" s="306"/>
      <c r="AE229" s="306"/>
      <c r="AF229" s="306"/>
      <c r="AG229" s="306"/>
      <c r="AH229" s="306"/>
      <c r="AI229" s="306"/>
      <c r="AJ229" s="306"/>
      <c r="AK229" s="306"/>
      <c r="AL229" s="306"/>
      <c r="AM229" s="306"/>
      <c r="AN229" s="306"/>
      <c r="AO229" s="306"/>
      <c r="AP229" s="233"/>
      <c r="AQ229" s="313" t="s">
        <v>96</v>
      </c>
      <c r="AR229" s="313"/>
      <c r="AS229" s="313"/>
      <c r="AT229" s="313"/>
      <c r="AU229" s="313"/>
      <c r="AV229" s="313"/>
      <c r="AW229" s="313"/>
      <c r="AX229" s="313"/>
      <c r="AY229" s="313"/>
      <c r="AZ229" s="313"/>
      <c r="BA229" s="313"/>
      <c r="BB229" s="313"/>
      <c r="BC229" s="313"/>
      <c r="BD229" s="313"/>
      <c r="BE229" s="313"/>
      <c r="BF229" s="225" t="s">
        <v>97</v>
      </c>
      <c r="BG229" s="255">
        <f t="shared" si="19"/>
        <v>0</v>
      </c>
      <c r="BH229" s="226">
        <v>0</v>
      </c>
      <c r="BI229" s="226">
        <v>0</v>
      </c>
      <c r="BJ229" s="253">
        <v>0</v>
      </c>
      <c r="BK229" s="253">
        <v>0</v>
      </c>
    </row>
    <row r="230" spans="1:63" s="223" customFormat="1" ht="51.75" customHeight="1">
      <c r="A230" s="306" t="s">
        <v>99</v>
      </c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  <c r="AA230" s="306"/>
      <c r="AB230" s="306"/>
      <c r="AC230" s="306"/>
      <c r="AD230" s="306"/>
      <c r="AE230" s="306"/>
      <c r="AF230" s="306"/>
      <c r="AG230" s="306"/>
      <c r="AH230" s="306"/>
      <c r="AI230" s="306"/>
      <c r="AJ230" s="306"/>
      <c r="AK230" s="306"/>
      <c r="AL230" s="306"/>
      <c r="AM230" s="306"/>
      <c r="AN230" s="306"/>
      <c r="AO230" s="306"/>
      <c r="AP230" s="233"/>
      <c r="AQ230" s="313" t="s">
        <v>100</v>
      </c>
      <c r="AR230" s="313"/>
      <c r="AS230" s="313"/>
      <c r="AT230" s="313"/>
      <c r="AU230" s="313"/>
      <c r="AV230" s="313"/>
      <c r="AW230" s="313"/>
      <c r="AX230" s="313"/>
      <c r="AY230" s="313"/>
      <c r="AZ230" s="313"/>
      <c r="BA230" s="313"/>
      <c r="BB230" s="313"/>
      <c r="BC230" s="313"/>
      <c r="BD230" s="313"/>
      <c r="BE230" s="313"/>
      <c r="BF230" s="225" t="s">
        <v>97</v>
      </c>
      <c r="BG230" s="255">
        <f t="shared" si="19"/>
        <v>0</v>
      </c>
      <c r="BH230" s="226">
        <v>0</v>
      </c>
      <c r="BI230" s="226">
        <v>0</v>
      </c>
      <c r="BJ230" s="253">
        <v>0</v>
      </c>
      <c r="BK230" s="253">
        <v>0</v>
      </c>
    </row>
    <row r="231" spans="1:63" s="223" customFormat="1" ht="51.75" customHeight="1">
      <c r="A231" s="306" t="s">
        <v>101</v>
      </c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  <c r="AA231" s="306"/>
      <c r="AB231" s="306"/>
      <c r="AC231" s="306"/>
      <c r="AD231" s="306"/>
      <c r="AE231" s="306"/>
      <c r="AF231" s="306"/>
      <c r="AG231" s="306"/>
      <c r="AH231" s="306"/>
      <c r="AI231" s="306"/>
      <c r="AJ231" s="306"/>
      <c r="AK231" s="306"/>
      <c r="AL231" s="306"/>
      <c r="AM231" s="306"/>
      <c r="AN231" s="306"/>
      <c r="AO231" s="306"/>
      <c r="AP231" s="233"/>
      <c r="AQ231" s="313" t="s">
        <v>100</v>
      </c>
      <c r="AR231" s="313"/>
      <c r="AS231" s="313"/>
      <c r="AT231" s="313"/>
      <c r="AU231" s="313"/>
      <c r="AV231" s="313"/>
      <c r="AW231" s="313"/>
      <c r="AX231" s="313"/>
      <c r="AY231" s="234"/>
      <c r="AZ231" s="234"/>
      <c r="BA231" s="234"/>
      <c r="BB231" s="234"/>
      <c r="BC231" s="234"/>
      <c r="BD231" s="234"/>
      <c r="BE231" s="234"/>
      <c r="BF231" s="225" t="s">
        <v>97</v>
      </c>
      <c r="BG231" s="255">
        <f t="shared" si="19"/>
        <v>0</v>
      </c>
      <c r="BH231" s="226">
        <v>0</v>
      </c>
      <c r="BI231" s="226">
        <v>0</v>
      </c>
      <c r="BJ231" s="253">
        <v>0</v>
      </c>
      <c r="BK231" s="253">
        <v>0</v>
      </c>
    </row>
    <row r="232" spans="1:63" s="223" customFormat="1" ht="69" customHeight="1">
      <c r="A232" s="306" t="s">
        <v>102</v>
      </c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  <c r="AA232" s="306"/>
      <c r="AB232" s="306"/>
      <c r="AC232" s="306"/>
      <c r="AD232" s="306"/>
      <c r="AE232" s="306"/>
      <c r="AF232" s="306"/>
      <c r="AG232" s="306"/>
      <c r="AH232" s="306"/>
      <c r="AI232" s="306"/>
      <c r="AJ232" s="306"/>
      <c r="AK232" s="306"/>
      <c r="AL232" s="306"/>
      <c r="AM232" s="306"/>
      <c r="AN232" s="306"/>
      <c r="AO232" s="306"/>
      <c r="AP232" s="233"/>
      <c r="AQ232" s="313" t="s">
        <v>103</v>
      </c>
      <c r="AR232" s="313"/>
      <c r="AS232" s="313"/>
      <c r="AT232" s="313"/>
      <c r="AU232" s="313"/>
      <c r="AV232" s="313"/>
      <c r="AW232" s="313"/>
      <c r="AX232" s="313"/>
      <c r="AY232" s="313"/>
      <c r="AZ232" s="313"/>
      <c r="BA232" s="313"/>
      <c r="BB232" s="313"/>
      <c r="BC232" s="313"/>
      <c r="BD232" s="313"/>
      <c r="BE232" s="313"/>
      <c r="BF232" s="225" t="s">
        <v>97</v>
      </c>
      <c r="BG232" s="255">
        <f t="shared" si="19"/>
        <v>0</v>
      </c>
      <c r="BH232" s="226">
        <v>0</v>
      </c>
      <c r="BI232" s="226">
        <v>0</v>
      </c>
      <c r="BJ232" s="253">
        <v>0</v>
      </c>
      <c r="BK232" s="253">
        <v>0</v>
      </c>
    </row>
    <row r="233" spans="1:63" s="223" customFormat="1" ht="54.75" customHeight="1">
      <c r="A233" s="306" t="s">
        <v>104</v>
      </c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  <c r="AA233" s="306"/>
      <c r="AB233" s="306"/>
      <c r="AC233" s="306"/>
      <c r="AD233" s="306"/>
      <c r="AE233" s="306"/>
      <c r="AF233" s="306"/>
      <c r="AG233" s="306"/>
      <c r="AH233" s="306"/>
      <c r="AI233" s="306"/>
      <c r="AJ233" s="306"/>
      <c r="AK233" s="306"/>
      <c r="AL233" s="306"/>
      <c r="AM233" s="306"/>
      <c r="AN233" s="306"/>
      <c r="AO233" s="306"/>
      <c r="AP233" s="224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7"/>
      <c r="BF233" s="225" t="s">
        <v>105</v>
      </c>
      <c r="BG233" s="255">
        <f t="shared" si="19"/>
        <v>0</v>
      </c>
      <c r="BH233" s="226">
        <v>0</v>
      </c>
      <c r="BI233" s="226">
        <v>0</v>
      </c>
      <c r="BJ233" s="253">
        <v>0</v>
      </c>
      <c r="BK233" s="253">
        <v>0</v>
      </c>
    </row>
    <row r="234" spans="1:63" s="223" customFormat="1" ht="65.25" customHeight="1">
      <c r="A234" s="306" t="s">
        <v>106</v>
      </c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  <c r="AA234" s="306"/>
      <c r="AB234" s="306"/>
      <c r="AC234" s="306"/>
      <c r="AD234" s="306"/>
      <c r="AE234" s="306"/>
      <c r="AF234" s="306"/>
      <c r="AG234" s="306"/>
      <c r="AH234" s="306"/>
      <c r="AI234" s="306"/>
      <c r="AJ234" s="306"/>
      <c r="AK234" s="306"/>
      <c r="AL234" s="306"/>
      <c r="AM234" s="306"/>
      <c r="AN234" s="306"/>
      <c r="AO234" s="306"/>
      <c r="AP234" s="224"/>
      <c r="AQ234" s="307"/>
      <c r="AR234" s="307"/>
      <c r="AS234" s="307"/>
      <c r="AT234" s="307"/>
      <c r="AU234" s="307"/>
      <c r="AV234" s="307"/>
      <c r="AW234" s="307"/>
      <c r="AX234" s="307"/>
      <c r="AY234" s="307"/>
      <c r="AZ234" s="307"/>
      <c r="BA234" s="307"/>
      <c r="BB234" s="307"/>
      <c r="BC234" s="307"/>
      <c r="BD234" s="307"/>
      <c r="BE234" s="307"/>
      <c r="BF234" s="225" t="s">
        <v>107</v>
      </c>
      <c r="BG234" s="255">
        <f t="shared" si="19"/>
        <v>0</v>
      </c>
      <c r="BH234" s="226">
        <v>0</v>
      </c>
      <c r="BI234" s="226">
        <v>0</v>
      </c>
      <c r="BJ234" s="253">
        <v>0</v>
      </c>
      <c r="BK234" s="253">
        <v>0</v>
      </c>
    </row>
    <row r="235" spans="1:63" s="223" customFormat="1" ht="33.75" customHeight="1">
      <c r="A235" s="306" t="s">
        <v>108</v>
      </c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  <c r="AA235" s="306"/>
      <c r="AB235" s="306"/>
      <c r="AC235" s="306"/>
      <c r="AD235" s="306"/>
      <c r="AE235" s="306"/>
      <c r="AF235" s="306"/>
      <c r="AG235" s="306"/>
      <c r="AH235" s="306"/>
      <c r="AI235" s="306"/>
      <c r="AJ235" s="306"/>
      <c r="AK235" s="306"/>
      <c r="AL235" s="306"/>
      <c r="AM235" s="306"/>
      <c r="AN235" s="306"/>
      <c r="AO235" s="306"/>
      <c r="AP235" s="224"/>
      <c r="AQ235" s="307"/>
      <c r="AR235" s="307"/>
      <c r="AS235" s="307"/>
      <c r="AT235" s="307"/>
      <c r="AU235" s="307"/>
      <c r="AV235" s="307"/>
      <c r="AW235" s="307"/>
      <c r="AX235" s="307"/>
      <c r="AY235" s="307"/>
      <c r="AZ235" s="307"/>
      <c r="BA235" s="307"/>
      <c r="BB235" s="307"/>
      <c r="BC235" s="307"/>
      <c r="BD235" s="307"/>
      <c r="BE235" s="307"/>
      <c r="BF235" s="225" t="s">
        <v>109</v>
      </c>
      <c r="BG235" s="255">
        <f t="shared" si="19"/>
        <v>0</v>
      </c>
      <c r="BH235" s="226">
        <v>0</v>
      </c>
      <c r="BI235" s="226">
        <v>0</v>
      </c>
      <c r="BJ235" s="253">
        <v>0</v>
      </c>
      <c r="BK235" s="253">
        <v>0</v>
      </c>
    </row>
    <row r="236" spans="1:63" s="223" customFormat="1" ht="42.75" customHeight="1">
      <c r="A236" s="312" t="s">
        <v>110</v>
      </c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312"/>
      <c r="P236" s="312"/>
      <c r="Q236" s="312"/>
      <c r="R236" s="312"/>
      <c r="S236" s="312"/>
      <c r="T236" s="312"/>
      <c r="U236" s="312"/>
      <c r="V236" s="312"/>
      <c r="W236" s="312"/>
      <c r="X236" s="312"/>
      <c r="Y236" s="312"/>
      <c r="Z236" s="312"/>
      <c r="AA236" s="312"/>
      <c r="AB236" s="312"/>
      <c r="AC236" s="312"/>
      <c r="AD236" s="312"/>
      <c r="AE236" s="312"/>
      <c r="AF236" s="312"/>
      <c r="AG236" s="312"/>
      <c r="AH236" s="312"/>
      <c r="AI236" s="312"/>
      <c r="AJ236" s="312"/>
      <c r="AK236" s="312"/>
      <c r="AL236" s="312"/>
      <c r="AM236" s="312"/>
      <c r="AN236" s="312"/>
      <c r="AO236" s="312"/>
      <c r="AP236" s="233">
        <v>300</v>
      </c>
      <c r="AQ236" s="313" t="s">
        <v>21</v>
      </c>
      <c r="AR236" s="313"/>
      <c r="AS236" s="313"/>
      <c r="AT236" s="313"/>
      <c r="AU236" s="313"/>
      <c r="AV236" s="313"/>
      <c r="AW236" s="313"/>
      <c r="AX236" s="313"/>
      <c r="AY236" s="313"/>
      <c r="AZ236" s="313"/>
      <c r="BA236" s="313"/>
      <c r="BB236" s="313"/>
      <c r="BC236" s="234"/>
      <c r="BD236" s="234"/>
      <c r="BE236" s="234"/>
      <c r="BF236" s="234" t="s">
        <v>21</v>
      </c>
      <c r="BG236" s="255">
        <f>BG239</f>
        <v>22000</v>
      </c>
      <c r="BH236" s="255">
        <f>BH238+BH239</f>
        <v>0</v>
      </c>
      <c r="BI236" s="255">
        <f>BI238+BI239</f>
        <v>22000</v>
      </c>
      <c r="BJ236" s="255">
        <f>BJ238+BJ239</f>
        <v>0</v>
      </c>
      <c r="BK236" s="255">
        <f>BK238+BK239</f>
        <v>0</v>
      </c>
    </row>
    <row r="237" spans="1:63" s="223" customFormat="1" ht="18.75" customHeight="1">
      <c r="A237" s="306" t="s">
        <v>111</v>
      </c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  <c r="AA237" s="306"/>
      <c r="AB237" s="306"/>
      <c r="AC237" s="306"/>
      <c r="AD237" s="306"/>
      <c r="AE237" s="306"/>
      <c r="AF237" s="306"/>
      <c r="AG237" s="306"/>
      <c r="AH237" s="306"/>
      <c r="AI237" s="306"/>
      <c r="AJ237" s="306"/>
      <c r="AK237" s="306"/>
      <c r="AL237" s="306"/>
      <c r="AM237" s="306"/>
      <c r="AN237" s="306"/>
      <c r="AO237" s="306"/>
      <c r="AP237" s="224"/>
      <c r="AQ237" s="307"/>
      <c r="AR237" s="307"/>
      <c r="AS237" s="307"/>
      <c r="AT237" s="307"/>
      <c r="AU237" s="307"/>
      <c r="AV237" s="307"/>
      <c r="AW237" s="307"/>
      <c r="AX237" s="307"/>
      <c r="AY237" s="307"/>
      <c r="AZ237" s="307"/>
      <c r="BA237" s="307"/>
      <c r="BB237" s="307"/>
      <c r="BC237" s="225"/>
      <c r="BD237" s="225"/>
      <c r="BE237" s="225"/>
      <c r="BF237" s="225"/>
      <c r="BG237" s="255"/>
      <c r="BH237" s="226"/>
      <c r="BI237" s="226"/>
      <c r="BJ237" s="226"/>
      <c r="BK237" s="228"/>
    </row>
    <row r="238" spans="1:63" s="223" customFormat="1" ht="33" customHeight="1">
      <c r="A238" s="306" t="s">
        <v>112</v>
      </c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  <c r="AA238" s="306"/>
      <c r="AB238" s="306"/>
      <c r="AC238" s="306"/>
      <c r="AD238" s="306"/>
      <c r="AE238" s="306"/>
      <c r="AF238" s="306"/>
      <c r="AG238" s="306"/>
      <c r="AH238" s="306"/>
      <c r="AI238" s="306"/>
      <c r="AJ238" s="306"/>
      <c r="AK238" s="306"/>
      <c r="AL238" s="306"/>
      <c r="AM238" s="306"/>
      <c r="AN238" s="306"/>
      <c r="AO238" s="306"/>
      <c r="AP238" s="224"/>
      <c r="AQ238" s="307" t="s">
        <v>59</v>
      </c>
      <c r="AR238" s="307"/>
      <c r="AS238" s="307"/>
      <c r="AT238" s="307"/>
      <c r="AU238" s="307"/>
      <c r="AV238" s="307"/>
      <c r="AW238" s="307"/>
      <c r="AX238" s="307"/>
      <c r="AY238" s="307"/>
      <c r="AZ238" s="307"/>
      <c r="BA238" s="307"/>
      <c r="BB238" s="307"/>
      <c r="BC238" s="225"/>
      <c r="BD238" s="225"/>
      <c r="BE238" s="225"/>
      <c r="BF238" s="225" t="s">
        <v>113</v>
      </c>
      <c r="BG238" s="255">
        <f aca="true" t="shared" si="20" ref="BG238:BG246">BH238+BI238+BJ238+BK238</f>
        <v>0</v>
      </c>
      <c r="BH238" s="226">
        <v>0</v>
      </c>
      <c r="BI238" s="226">
        <v>0</v>
      </c>
      <c r="BJ238" s="226">
        <v>0</v>
      </c>
      <c r="BK238" s="226">
        <v>0</v>
      </c>
    </row>
    <row r="239" spans="1:63" s="223" customFormat="1" ht="32.25" customHeight="1">
      <c r="A239" s="306" t="s">
        <v>114</v>
      </c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  <c r="AA239" s="306"/>
      <c r="AB239" s="306"/>
      <c r="AC239" s="306"/>
      <c r="AD239" s="306"/>
      <c r="AE239" s="306"/>
      <c r="AF239" s="306"/>
      <c r="AG239" s="306"/>
      <c r="AH239" s="306"/>
      <c r="AI239" s="306"/>
      <c r="AJ239" s="306"/>
      <c r="AK239" s="306"/>
      <c r="AL239" s="306"/>
      <c r="AM239" s="306"/>
      <c r="AN239" s="306"/>
      <c r="AO239" s="306"/>
      <c r="AP239" s="224"/>
      <c r="AQ239" s="307" t="s">
        <v>59</v>
      </c>
      <c r="AR239" s="307"/>
      <c r="AS239" s="307"/>
      <c r="AT239" s="307"/>
      <c r="AU239" s="307"/>
      <c r="AV239" s="307"/>
      <c r="AW239" s="307"/>
      <c r="AX239" s="307"/>
      <c r="AY239" s="307"/>
      <c r="AZ239" s="307"/>
      <c r="BA239" s="307"/>
      <c r="BB239" s="307"/>
      <c r="BC239" s="225"/>
      <c r="BD239" s="225"/>
      <c r="BE239" s="225"/>
      <c r="BF239" s="225" t="s">
        <v>115</v>
      </c>
      <c r="BG239" s="255">
        <f t="shared" si="20"/>
        <v>22000</v>
      </c>
      <c r="BH239" s="255">
        <f>BH240+BH241+BH242+BH243+BH244+BH245+BH246</f>
        <v>0</v>
      </c>
      <c r="BI239" s="255">
        <f>BI240+BI241+BI242+BI243+BI244+BI245+BI246</f>
        <v>22000</v>
      </c>
      <c r="BJ239" s="255">
        <f>BJ240+BJ241+BJ242+BJ243+BJ244+BJ245+BJ246</f>
        <v>0</v>
      </c>
      <c r="BK239" s="255">
        <f>BK240+BK241+BK242+BK243+BK244+BK245+BK246</f>
        <v>0</v>
      </c>
    </row>
    <row r="240" spans="1:63" s="223" customFormat="1" ht="49.5" customHeight="1">
      <c r="A240" s="306" t="s">
        <v>116</v>
      </c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  <c r="AA240" s="306"/>
      <c r="AB240" s="306"/>
      <c r="AC240" s="306"/>
      <c r="AD240" s="306"/>
      <c r="AE240" s="306"/>
      <c r="AF240" s="306"/>
      <c r="AG240" s="306"/>
      <c r="AH240" s="306"/>
      <c r="AI240" s="306"/>
      <c r="AJ240" s="306"/>
      <c r="AK240" s="306"/>
      <c r="AL240" s="306"/>
      <c r="AM240" s="306"/>
      <c r="AN240" s="306"/>
      <c r="AO240" s="306"/>
      <c r="AP240" s="224"/>
      <c r="AQ240" s="307" t="s">
        <v>59</v>
      </c>
      <c r="AR240" s="307"/>
      <c r="AS240" s="307"/>
      <c r="AT240" s="307"/>
      <c r="AU240" s="307"/>
      <c r="AV240" s="307"/>
      <c r="AW240" s="307"/>
      <c r="AX240" s="307"/>
      <c r="AY240" s="307"/>
      <c r="AZ240" s="307"/>
      <c r="BA240" s="307"/>
      <c r="BB240" s="307"/>
      <c r="BC240" s="225"/>
      <c r="BD240" s="225"/>
      <c r="BE240" s="225"/>
      <c r="BF240" s="225" t="s">
        <v>117</v>
      </c>
      <c r="BG240" s="255">
        <f t="shared" si="20"/>
        <v>594</v>
      </c>
      <c r="BH240" s="226">
        <v>0</v>
      </c>
      <c r="BI240" s="226">
        <v>594</v>
      </c>
      <c r="BJ240" s="226">
        <v>0</v>
      </c>
      <c r="BK240" s="226">
        <v>0</v>
      </c>
    </row>
    <row r="241" spans="1:63" s="223" customFormat="1" ht="55.5" customHeight="1">
      <c r="A241" s="306" t="s">
        <v>118</v>
      </c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  <c r="AA241" s="306"/>
      <c r="AB241" s="306"/>
      <c r="AC241" s="306"/>
      <c r="AD241" s="306"/>
      <c r="AE241" s="306"/>
      <c r="AF241" s="306"/>
      <c r="AG241" s="306"/>
      <c r="AH241" s="306"/>
      <c r="AI241" s="306"/>
      <c r="AJ241" s="306"/>
      <c r="AK241" s="306"/>
      <c r="AL241" s="306"/>
      <c r="AM241" s="306"/>
      <c r="AN241" s="306"/>
      <c r="AO241" s="306"/>
      <c r="AP241" s="224"/>
      <c r="AQ241" s="307" t="s">
        <v>59</v>
      </c>
      <c r="AR241" s="307"/>
      <c r="AS241" s="307"/>
      <c r="AT241" s="307"/>
      <c r="AU241" s="307"/>
      <c r="AV241" s="307"/>
      <c r="AW241" s="307"/>
      <c r="AX241" s="307"/>
      <c r="AY241" s="307"/>
      <c r="AZ241" s="307"/>
      <c r="BA241" s="307"/>
      <c r="BB241" s="307"/>
      <c r="BC241" s="225"/>
      <c r="BD241" s="225"/>
      <c r="BE241" s="225"/>
      <c r="BF241" s="225" t="s">
        <v>119</v>
      </c>
      <c r="BG241" s="255">
        <f t="shared" si="20"/>
        <v>0</v>
      </c>
      <c r="BH241" s="226">
        <v>0</v>
      </c>
      <c r="BI241" s="226">
        <v>0</v>
      </c>
      <c r="BJ241" s="226">
        <v>0</v>
      </c>
      <c r="BK241" s="226">
        <v>0</v>
      </c>
    </row>
    <row r="242" spans="1:63" s="223" customFormat="1" ht="34.5" customHeight="1">
      <c r="A242" s="306" t="s">
        <v>120</v>
      </c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306"/>
      <c r="AN242" s="306"/>
      <c r="AO242" s="306"/>
      <c r="AP242" s="224"/>
      <c r="AQ242" s="307" t="s">
        <v>59</v>
      </c>
      <c r="AR242" s="307"/>
      <c r="AS242" s="307"/>
      <c r="AT242" s="307"/>
      <c r="AU242" s="307"/>
      <c r="AV242" s="307"/>
      <c r="AW242" s="307"/>
      <c r="AX242" s="307"/>
      <c r="AY242" s="307"/>
      <c r="AZ242" s="307"/>
      <c r="BA242" s="307"/>
      <c r="BB242" s="307"/>
      <c r="BC242" s="225"/>
      <c r="BD242" s="225"/>
      <c r="BE242" s="225"/>
      <c r="BF242" s="225" t="s">
        <v>121</v>
      </c>
      <c r="BG242" s="255">
        <f t="shared" si="20"/>
        <v>0</v>
      </c>
      <c r="BH242" s="226">
        <v>0</v>
      </c>
      <c r="BI242" s="226">
        <v>0</v>
      </c>
      <c r="BJ242" s="226">
        <v>0</v>
      </c>
      <c r="BK242" s="226">
        <v>0</v>
      </c>
    </row>
    <row r="243" spans="1:63" s="223" customFormat="1" ht="35.25" customHeight="1">
      <c r="A243" s="306" t="s">
        <v>122</v>
      </c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  <c r="AA243" s="306"/>
      <c r="AB243" s="306"/>
      <c r="AC243" s="306"/>
      <c r="AD243" s="306"/>
      <c r="AE243" s="306"/>
      <c r="AF243" s="306"/>
      <c r="AG243" s="306"/>
      <c r="AH243" s="306"/>
      <c r="AI243" s="306"/>
      <c r="AJ243" s="306"/>
      <c r="AK243" s="306"/>
      <c r="AL243" s="306"/>
      <c r="AM243" s="306"/>
      <c r="AN243" s="306"/>
      <c r="AO243" s="306"/>
      <c r="AP243" s="224"/>
      <c r="AQ243" s="307"/>
      <c r="AR243" s="307"/>
      <c r="AS243" s="307"/>
      <c r="AT243" s="307"/>
      <c r="AU243" s="307"/>
      <c r="AV243" s="307"/>
      <c r="AW243" s="307"/>
      <c r="AX243" s="307"/>
      <c r="AY243" s="307"/>
      <c r="AZ243" s="307"/>
      <c r="BA243" s="307"/>
      <c r="BB243" s="307"/>
      <c r="BC243" s="225"/>
      <c r="BD243" s="225"/>
      <c r="BE243" s="225"/>
      <c r="BF243" s="225" t="s">
        <v>123</v>
      </c>
      <c r="BG243" s="255">
        <f t="shared" si="20"/>
        <v>0</v>
      </c>
      <c r="BH243" s="226">
        <v>0</v>
      </c>
      <c r="BI243" s="226">
        <v>0</v>
      </c>
      <c r="BJ243" s="226">
        <v>0</v>
      </c>
      <c r="BK243" s="226">
        <v>0</v>
      </c>
    </row>
    <row r="244" spans="1:63" s="223" customFormat="1" ht="35.25" customHeight="1">
      <c r="A244" s="306" t="s">
        <v>124</v>
      </c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  <c r="AA244" s="306"/>
      <c r="AB244" s="306"/>
      <c r="AC244" s="306"/>
      <c r="AD244" s="306"/>
      <c r="AE244" s="306"/>
      <c r="AF244" s="306"/>
      <c r="AG244" s="306"/>
      <c r="AH244" s="306"/>
      <c r="AI244" s="306"/>
      <c r="AJ244" s="306"/>
      <c r="AK244" s="306"/>
      <c r="AL244" s="306"/>
      <c r="AM244" s="306"/>
      <c r="AN244" s="306"/>
      <c r="AO244" s="306"/>
      <c r="AP244" s="224"/>
      <c r="AQ244" s="307"/>
      <c r="AR244" s="307"/>
      <c r="AS244" s="307"/>
      <c r="AT244" s="307"/>
      <c r="AU244" s="307"/>
      <c r="AV244" s="307"/>
      <c r="AW244" s="307"/>
      <c r="AX244" s="307"/>
      <c r="AY244" s="307"/>
      <c r="AZ244" s="307"/>
      <c r="BA244" s="307"/>
      <c r="BB244" s="307"/>
      <c r="BC244" s="225"/>
      <c r="BD244" s="225"/>
      <c r="BE244" s="225"/>
      <c r="BF244" s="225" t="s">
        <v>125</v>
      </c>
      <c r="BG244" s="255">
        <f t="shared" si="20"/>
        <v>0</v>
      </c>
      <c r="BH244" s="226">
        <v>0</v>
      </c>
      <c r="BI244" s="226">
        <v>0</v>
      </c>
      <c r="BJ244" s="226">
        <v>0</v>
      </c>
      <c r="BK244" s="226">
        <v>0</v>
      </c>
    </row>
    <row r="245" spans="1:63" s="223" customFormat="1" ht="34.5" customHeight="1">
      <c r="A245" s="306" t="s">
        <v>126</v>
      </c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  <c r="AA245" s="306"/>
      <c r="AB245" s="306"/>
      <c r="AC245" s="306"/>
      <c r="AD245" s="306"/>
      <c r="AE245" s="306"/>
      <c r="AF245" s="306"/>
      <c r="AG245" s="306"/>
      <c r="AH245" s="306"/>
      <c r="AI245" s="306"/>
      <c r="AJ245" s="306"/>
      <c r="AK245" s="306"/>
      <c r="AL245" s="306"/>
      <c r="AM245" s="306"/>
      <c r="AN245" s="306"/>
      <c r="AO245" s="306"/>
      <c r="AP245" s="224"/>
      <c r="AQ245" s="307"/>
      <c r="AR245" s="307"/>
      <c r="AS245" s="307"/>
      <c r="AT245" s="307"/>
      <c r="AU245" s="307"/>
      <c r="AV245" s="307"/>
      <c r="AW245" s="307"/>
      <c r="AX245" s="307"/>
      <c r="AY245" s="307"/>
      <c r="AZ245" s="307"/>
      <c r="BA245" s="307"/>
      <c r="BB245" s="307"/>
      <c r="BC245" s="225"/>
      <c r="BD245" s="225"/>
      <c r="BE245" s="225"/>
      <c r="BF245" s="225" t="s">
        <v>127</v>
      </c>
      <c r="BG245" s="255">
        <f t="shared" si="20"/>
        <v>21406</v>
      </c>
      <c r="BH245" s="226">
        <v>0</v>
      </c>
      <c r="BI245" s="226">
        <v>21406</v>
      </c>
      <c r="BJ245" s="226">
        <v>0</v>
      </c>
      <c r="BK245" s="226">
        <v>0</v>
      </c>
    </row>
    <row r="246" spans="1:63" s="223" customFormat="1" ht="50.25" customHeight="1">
      <c r="A246" s="306" t="s">
        <v>377</v>
      </c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  <c r="AA246" s="306"/>
      <c r="AB246" s="306"/>
      <c r="AC246" s="306"/>
      <c r="AD246" s="306"/>
      <c r="AE246" s="306"/>
      <c r="AF246" s="306"/>
      <c r="AG246" s="306"/>
      <c r="AH246" s="306"/>
      <c r="AI246" s="306"/>
      <c r="AJ246" s="306"/>
      <c r="AK246" s="306"/>
      <c r="AL246" s="306"/>
      <c r="AM246" s="306"/>
      <c r="AN246" s="306"/>
      <c r="AO246" s="306"/>
      <c r="AP246" s="224"/>
      <c r="AQ246" s="307"/>
      <c r="AR246" s="307"/>
      <c r="AS246" s="307"/>
      <c r="AT246" s="307"/>
      <c r="AU246" s="307"/>
      <c r="AV246" s="307"/>
      <c r="AW246" s="307"/>
      <c r="AX246" s="307"/>
      <c r="AY246" s="307"/>
      <c r="AZ246" s="307"/>
      <c r="BA246" s="307"/>
      <c r="BB246" s="307"/>
      <c r="BC246" s="225"/>
      <c r="BD246" s="225"/>
      <c r="BE246" s="225"/>
      <c r="BF246" s="225" t="s">
        <v>129</v>
      </c>
      <c r="BG246" s="255">
        <f t="shared" si="20"/>
        <v>0</v>
      </c>
      <c r="BH246" s="226">
        <v>0</v>
      </c>
      <c r="BI246" s="226">
        <v>0</v>
      </c>
      <c r="BJ246" s="226">
        <v>0</v>
      </c>
      <c r="BK246" s="226">
        <v>0</v>
      </c>
    </row>
    <row r="247" spans="1:63" s="223" customFormat="1" ht="39" customHeight="1">
      <c r="A247" s="312" t="s">
        <v>130</v>
      </c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312"/>
      <c r="P247" s="312"/>
      <c r="Q247" s="312"/>
      <c r="R247" s="312"/>
      <c r="S247" s="312"/>
      <c r="T247" s="312"/>
      <c r="U247" s="312"/>
      <c r="V247" s="312"/>
      <c r="W247" s="312"/>
      <c r="X247" s="312"/>
      <c r="Y247" s="312"/>
      <c r="Z247" s="312"/>
      <c r="AA247" s="312"/>
      <c r="AB247" s="312"/>
      <c r="AC247" s="312"/>
      <c r="AD247" s="312"/>
      <c r="AE247" s="312"/>
      <c r="AF247" s="312"/>
      <c r="AG247" s="312"/>
      <c r="AH247" s="312"/>
      <c r="AI247" s="312"/>
      <c r="AJ247" s="312"/>
      <c r="AK247" s="312"/>
      <c r="AL247" s="312"/>
      <c r="AM247" s="312"/>
      <c r="AN247" s="312"/>
      <c r="AO247" s="312"/>
      <c r="AP247" s="233">
        <v>350</v>
      </c>
      <c r="AQ247" s="307"/>
      <c r="AR247" s="307"/>
      <c r="AS247" s="307"/>
      <c r="AT247" s="307"/>
      <c r="AU247" s="307"/>
      <c r="AV247" s="307"/>
      <c r="AW247" s="307"/>
      <c r="AX247" s="307"/>
      <c r="AY247" s="307"/>
      <c r="AZ247" s="307"/>
      <c r="BA247" s="307"/>
      <c r="BB247" s="307"/>
      <c r="BC247" s="225"/>
      <c r="BD247" s="225"/>
      <c r="BE247" s="225"/>
      <c r="BF247" s="225"/>
      <c r="BG247" s="255">
        <f>BG249+BG250</f>
        <v>0</v>
      </c>
      <c r="BH247" s="255">
        <f>BH249+BH250</f>
        <v>0</v>
      </c>
      <c r="BI247" s="255">
        <f>BI249+BI250</f>
        <v>0</v>
      </c>
      <c r="BJ247" s="255">
        <f>BJ249+BJ250</f>
        <v>0</v>
      </c>
      <c r="BK247" s="255">
        <f>BK249+BK250</f>
        <v>0</v>
      </c>
    </row>
    <row r="248" spans="1:63" s="223" customFormat="1" ht="18.75" customHeight="1">
      <c r="A248" s="306" t="s">
        <v>9</v>
      </c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  <c r="AA248" s="306"/>
      <c r="AB248" s="306"/>
      <c r="AC248" s="306"/>
      <c r="AD248" s="306"/>
      <c r="AE248" s="306"/>
      <c r="AF248" s="306"/>
      <c r="AG248" s="306"/>
      <c r="AH248" s="306"/>
      <c r="AI248" s="306"/>
      <c r="AJ248" s="306"/>
      <c r="AK248" s="306"/>
      <c r="AL248" s="306"/>
      <c r="AM248" s="306"/>
      <c r="AN248" s="306"/>
      <c r="AO248" s="306"/>
      <c r="AP248" s="224"/>
      <c r="AQ248" s="307"/>
      <c r="AR248" s="307"/>
      <c r="AS248" s="307"/>
      <c r="AT248" s="307"/>
      <c r="AU248" s="307"/>
      <c r="AV248" s="307"/>
      <c r="AW248" s="307"/>
      <c r="AX248" s="307"/>
      <c r="AY248" s="307"/>
      <c r="AZ248" s="307"/>
      <c r="BA248" s="307"/>
      <c r="BB248" s="307"/>
      <c r="BC248" s="225"/>
      <c r="BD248" s="225"/>
      <c r="BE248" s="225"/>
      <c r="BF248" s="225"/>
      <c r="BG248" s="255"/>
      <c r="BH248" s="226"/>
      <c r="BI248" s="226"/>
      <c r="BJ248" s="226"/>
      <c r="BK248" s="226"/>
    </row>
    <row r="249" spans="1:63" s="223" customFormat="1" ht="84" customHeight="1">
      <c r="A249" s="306" t="s">
        <v>131</v>
      </c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  <c r="AA249" s="306"/>
      <c r="AB249" s="306"/>
      <c r="AC249" s="306"/>
      <c r="AD249" s="306"/>
      <c r="AE249" s="306"/>
      <c r="AF249" s="306"/>
      <c r="AG249" s="306"/>
      <c r="AH249" s="306"/>
      <c r="AI249" s="306"/>
      <c r="AJ249" s="306"/>
      <c r="AK249" s="306"/>
      <c r="AL249" s="306"/>
      <c r="AM249" s="306"/>
      <c r="AN249" s="306"/>
      <c r="AO249" s="306"/>
      <c r="AP249" s="224"/>
      <c r="AQ249" s="307"/>
      <c r="AR249" s="307"/>
      <c r="AS249" s="307"/>
      <c r="AT249" s="307"/>
      <c r="AU249" s="307"/>
      <c r="AV249" s="307"/>
      <c r="AW249" s="307"/>
      <c r="AX249" s="307"/>
      <c r="AY249" s="307"/>
      <c r="AZ249" s="307"/>
      <c r="BA249" s="307"/>
      <c r="BB249" s="307"/>
      <c r="BC249" s="225"/>
      <c r="BD249" s="225"/>
      <c r="BE249" s="225"/>
      <c r="BF249" s="225" t="s">
        <v>132</v>
      </c>
      <c r="BG249" s="255">
        <f>BH249+BI249+BJ249+BK249</f>
        <v>0</v>
      </c>
      <c r="BH249" s="226">
        <v>0</v>
      </c>
      <c r="BI249" s="226">
        <v>0</v>
      </c>
      <c r="BJ249" s="226">
        <v>0</v>
      </c>
      <c r="BK249" s="226">
        <v>0</v>
      </c>
    </row>
    <row r="250" spans="1:63" s="223" customFormat="1" ht="84" customHeight="1">
      <c r="A250" s="306" t="s">
        <v>133</v>
      </c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  <c r="AA250" s="306"/>
      <c r="AB250" s="306"/>
      <c r="AC250" s="306"/>
      <c r="AD250" s="306"/>
      <c r="AE250" s="306"/>
      <c r="AF250" s="306"/>
      <c r="AG250" s="306"/>
      <c r="AH250" s="306"/>
      <c r="AI250" s="306"/>
      <c r="AJ250" s="306"/>
      <c r="AK250" s="306"/>
      <c r="AL250" s="306"/>
      <c r="AM250" s="306"/>
      <c r="AN250" s="306"/>
      <c r="AO250" s="306"/>
      <c r="AP250" s="224"/>
      <c r="AQ250" s="307"/>
      <c r="AR250" s="307"/>
      <c r="AS250" s="307"/>
      <c r="AT250" s="307"/>
      <c r="AU250" s="307"/>
      <c r="AV250" s="307"/>
      <c r="AW250" s="307"/>
      <c r="AX250" s="307"/>
      <c r="AY250" s="307"/>
      <c r="AZ250" s="307"/>
      <c r="BA250" s="307"/>
      <c r="BB250" s="307"/>
      <c r="BC250" s="225"/>
      <c r="BD250" s="225"/>
      <c r="BE250" s="225"/>
      <c r="BF250" s="225" t="s">
        <v>134</v>
      </c>
      <c r="BG250" s="255">
        <f>BH250+BI250+BJ250+BK250</f>
        <v>0</v>
      </c>
      <c r="BH250" s="226">
        <v>0</v>
      </c>
      <c r="BI250" s="226">
        <v>0</v>
      </c>
      <c r="BJ250" s="226">
        <v>0</v>
      </c>
      <c r="BK250" s="226">
        <v>0</v>
      </c>
    </row>
    <row r="251" spans="1:63" s="223" customFormat="1" ht="27.75" customHeight="1">
      <c r="A251" s="323" t="s">
        <v>142</v>
      </c>
      <c r="B251" s="323"/>
      <c r="C251" s="323"/>
      <c r="D251" s="323"/>
      <c r="E251" s="323"/>
      <c r="F251" s="323"/>
      <c r="G251" s="323"/>
      <c r="H251" s="323"/>
      <c r="I251" s="323"/>
      <c r="J251" s="323"/>
      <c r="K251" s="323"/>
      <c r="L251" s="323"/>
      <c r="M251" s="323"/>
      <c r="N251" s="323"/>
      <c r="O251" s="323"/>
      <c r="P251" s="323"/>
      <c r="Q251" s="323"/>
      <c r="R251" s="323"/>
      <c r="S251" s="323"/>
      <c r="T251" s="323"/>
      <c r="U251" s="323"/>
      <c r="V251" s="323"/>
      <c r="W251" s="323"/>
      <c r="X251" s="323"/>
      <c r="Y251" s="323"/>
      <c r="Z251" s="323"/>
      <c r="AA251" s="323"/>
      <c r="AB251" s="323"/>
      <c r="AC251" s="323"/>
      <c r="AD251" s="323"/>
      <c r="AE251" s="323"/>
      <c r="AF251" s="323"/>
      <c r="AG251" s="323"/>
      <c r="AH251" s="323"/>
      <c r="AI251" s="323"/>
      <c r="AJ251" s="323"/>
      <c r="AK251" s="323"/>
      <c r="AL251" s="323"/>
      <c r="AM251" s="323"/>
      <c r="AN251" s="323"/>
      <c r="AO251" s="323"/>
      <c r="AP251" s="323"/>
      <c r="AQ251" s="323"/>
      <c r="AR251" s="323"/>
      <c r="AS251" s="323"/>
      <c r="AT251" s="323"/>
      <c r="AU251" s="323"/>
      <c r="AV251" s="323"/>
      <c r="AW251" s="323"/>
      <c r="AX251" s="323"/>
      <c r="AY251" s="323"/>
      <c r="AZ251" s="323"/>
      <c r="BA251" s="323"/>
      <c r="BB251" s="323"/>
      <c r="BC251" s="323"/>
      <c r="BD251" s="323"/>
      <c r="BE251" s="323"/>
      <c r="BF251" s="323"/>
      <c r="BG251" s="323"/>
      <c r="BH251" s="323"/>
      <c r="BI251" s="323"/>
      <c r="BJ251" s="323"/>
      <c r="BK251" s="323"/>
    </row>
    <row r="252" spans="1:63" s="235" customFormat="1" ht="66" customHeight="1">
      <c r="A252" s="312" t="s">
        <v>45</v>
      </c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312"/>
      <c r="P252" s="312"/>
      <c r="Q252" s="312"/>
      <c r="R252" s="312"/>
      <c r="S252" s="312"/>
      <c r="T252" s="312"/>
      <c r="U252" s="312"/>
      <c r="V252" s="312"/>
      <c r="W252" s="312"/>
      <c r="X252" s="312"/>
      <c r="Y252" s="312"/>
      <c r="Z252" s="312"/>
      <c r="AA252" s="312"/>
      <c r="AB252" s="312"/>
      <c r="AC252" s="312"/>
      <c r="AD252" s="312"/>
      <c r="AE252" s="312"/>
      <c r="AF252" s="312"/>
      <c r="AG252" s="312"/>
      <c r="AH252" s="312"/>
      <c r="AI252" s="312"/>
      <c r="AJ252" s="312"/>
      <c r="AK252" s="312"/>
      <c r="AL252" s="312"/>
      <c r="AM252" s="312"/>
      <c r="AN252" s="312"/>
      <c r="AO252" s="312"/>
      <c r="AP252" s="233"/>
      <c r="AQ252" s="313"/>
      <c r="AR252" s="313"/>
      <c r="AS252" s="313"/>
      <c r="AT252" s="313"/>
      <c r="AU252" s="313"/>
      <c r="AV252" s="313"/>
      <c r="AW252" s="313"/>
      <c r="AX252" s="313"/>
      <c r="AY252" s="313"/>
      <c r="AZ252" s="313"/>
      <c r="BA252" s="313"/>
      <c r="BB252" s="313"/>
      <c r="BC252" s="234"/>
      <c r="BD252" s="234"/>
      <c r="BE252" s="234"/>
      <c r="BF252" s="234"/>
      <c r="BG252" s="249">
        <f>BG253+BG258+BG274+BG278+BG288+BG299</f>
        <v>0</v>
      </c>
      <c r="BH252" s="249">
        <f>BH253+BH258+BH274+BH278+BH288+BH299</f>
        <v>0</v>
      </c>
      <c r="BI252" s="249">
        <f>BI253+BI258+BI274+BI278+BI288+BI299</f>
        <v>0</v>
      </c>
      <c r="BJ252" s="249">
        <f>BJ253+BJ258+BJ274+BJ278+BJ288+BJ299</f>
        <v>0</v>
      </c>
      <c r="BK252" s="249">
        <f>BK253+BK258+BK274+BK278+BK288+BK299</f>
        <v>0</v>
      </c>
    </row>
    <row r="253" spans="1:63" s="223" customFormat="1" ht="32.25" customHeight="1">
      <c r="A253" s="312" t="s">
        <v>46</v>
      </c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312"/>
      <c r="P253" s="312"/>
      <c r="Q253" s="312"/>
      <c r="R253" s="312"/>
      <c r="S253" s="312"/>
      <c r="T253" s="312"/>
      <c r="U253" s="312"/>
      <c r="V253" s="312"/>
      <c r="W253" s="312"/>
      <c r="X253" s="312"/>
      <c r="Y253" s="312"/>
      <c r="Z253" s="312"/>
      <c r="AA253" s="312"/>
      <c r="AB253" s="312"/>
      <c r="AC253" s="312"/>
      <c r="AD253" s="312"/>
      <c r="AE253" s="312"/>
      <c r="AF253" s="312"/>
      <c r="AG253" s="312"/>
      <c r="AH253" s="312"/>
      <c r="AI253" s="312"/>
      <c r="AJ253" s="312"/>
      <c r="AK253" s="312"/>
      <c r="AL253" s="312"/>
      <c r="AM253" s="312"/>
      <c r="AN253" s="312"/>
      <c r="AO253" s="312"/>
      <c r="AP253" s="233">
        <v>210</v>
      </c>
      <c r="AQ253" s="307"/>
      <c r="AR253" s="307"/>
      <c r="AS253" s="307"/>
      <c r="AT253" s="307"/>
      <c r="AU253" s="307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225"/>
      <c r="BG253" s="256">
        <f>BG255+BG256+BG257</f>
        <v>0</v>
      </c>
      <c r="BH253" s="256">
        <f>BH255+BH256+BH257</f>
        <v>0</v>
      </c>
      <c r="BI253" s="256">
        <f>BI255+BI256+BI257</f>
        <v>0</v>
      </c>
      <c r="BJ253" s="256">
        <f>BJ255+BJ256+BJ257</f>
        <v>0</v>
      </c>
      <c r="BK253" s="256">
        <f>BK255+BK256+BK257</f>
        <v>0</v>
      </c>
    </row>
    <row r="254" spans="1:63" s="223" customFormat="1" ht="14.25" customHeight="1">
      <c r="A254" s="314" t="s">
        <v>47</v>
      </c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4"/>
      <c r="AD254" s="314"/>
      <c r="AE254" s="314"/>
      <c r="AF254" s="314"/>
      <c r="AG254" s="314"/>
      <c r="AH254" s="314"/>
      <c r="AI254" s="314"/>
      <c r="AJ254" s="314"/>
      <c r="AK254" s="314"/>
      <c r="AL254" s="314"/>
      <c r="AM254" s="314"/>
      <c r="AN254" s="314"/>
      <c r="AO254" s="314"/>
      <c r="AP254" s="224"/>
      <c r="AQ254" s="307"/>
      <c r="AR254" s="307"/>
      <c r="AS254" s="307"/>
      <c r="AT254" s="307"/>
      <c r="AU254" s="307"/>
      <c r="AV254" s="307"/>
      <c r="AW254" s="307"/>
      <c r="AX254" s="307"/>
      <c r="AY254" s="307"/>
      <c r="AZ254" s="307"/>
      <c r="BA254" s="307"/>
      <c r="BB254" s="307"/>
      <c r="BC254" s="307"/>
      <c r="BD254" s="307"/>
      <c r="BE254" s="307"/>
      <c r="BF254" s="225"/>
      <c r="BG254" s="226"/>
      <c r="BH254" s="226"/>
      <c r="BI254" s="226"/>
      <c r="BJ254" s="226"/>
      <c r="BK254" s="228"/>
    </row>
    <row r="255" spans="1:63" s="223" customFormat="1" ht="18.75" customHeight="1">
      <c r="A255" s="306" t="s">
        <v>48</v>
      </c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  <c r="Z255" s="306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  <c r="AL255" s="306"/>
      <c r="AM255" s="306"/>
      <c r="AN255" s="306"/>
      <c r="AO255" s="306"/>
      <c r="AP255" s="224"/>
      <c r="AQ255" s="307" t="s">
        <v>49</v>
      </c>
      <c r="AR255" s="307"/>
      <c r="AS255" s="307"/>
      <c r="AT255" s="307"/>
      <c r="AU255" s="307"/>
      <c r="AV255" s="307"/>
      <c r="AW255" s="307"/>
      <c r="AX255" s="307"/>
      <c r="AY255" s="307"/>
      <c r="AZ255" s="307"/>
      <c r="BA255" s="307"/>
      <c r="BB255" s="307"/>
      <c r="BC255" s="225"/>
      <c r="BD255" s="225"/>
      <c r="BE255" s="225"/>
      <c r="BF255" s="225" t="s">
        <v>50</v>
      </c>
      <c r="BG255" s="256">
        <f>BH255+BI255+BJ255+BK255</f>
        <v>0</v>
      </c>
      <c r="BH255" s="226">
        <v>0</v>
      </c>
      <c r="BI255" s="226">
        <v>0</v>
      </c>
      <c r="BJ255" s="226">
        <v>0</v>
      </c>
      <c r="BK255" s="226">
        <v>0</v>
      </c>
    </row>
    <row r="256" spans="1:63" s="223" customFormat="1" ht="37.5" customHeight="1">
      <c r="A256" s="306" t="s">
        <v>136</v>
      </c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  <c r="AL256" s="306"/>
      <c r="AM256" s="306"/>
      <c r="AN256" s="306"/>
      <c r="AO256" s="306"/>
      <c r="AP256" s="224"/>
      <c r="AQ256" s="307" t="s">
        <v>52</v>
      </c>
      <c r="AR256" s="307"/>
      <c r="AS256" s="307"/>
      <c r="AT256" s="307"/>
      <c r="AU256" s="307"/>
      <c r="AV256" s="307"/>
      <c r="AW256" s="307"/>
      <c r="AX256" s="307"/>
      <c r="AY256" s="307"/>
      <c r="AZ256" s="307"/>
      <c r="BA256" s="307"/>
      <c r="BB256" s="307"/>
      <c r="BC256" s="225"/>
      <c r="BD256" s="225"/>
      <c r="BE256" s="225"/>
      <c r="BF256" s="225" t="s">
        <v>53</v>
      </c>
      <c r="BG256" s="256">
        <f>BH256+BI256+BJ256+BK256</f>
        <v>0</v>
      </c>
      <c r="BH256" s="226">
        <v>0</v>
      </c>
      <c r="BI256" s="226">
        <v>0</v>
      </c>
      <c r="BJ256" s="226">
        <v>0</v>
      </c>
      <c r="BK256" s="226">
        <v>0</v>
      </c>
    </row>
    <row r="257" spans="1:63" s="223" customFormat="1" ht="25.5" customHeight="1">
      <c r="A257" s="306" t="s">
        <v>54</v>
      </c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  <c r="AL257" s="306"/>
      <c r="AM257" s="306"/>
      <c r="AN257" s="306"/>
      <c r="AO257" s="306"/>
      <c r="AP257" s="224"/>
      <c r="AQ257" s="307" t="s">
        <v>55</v>
      </c>
      <c r="AR257" s="307"/>
      <c r="AS257" s="307"/>
      <c r="AT257" s="307"/>
      <c r="AU257" s="307"/>
      <c r="AV257" s="307"/>
      <c r="AW257" s="307"/>
      <c r="AX257" s="307"/>
      <c r="AY257" s="307"/>
      <c r="AZ257" s="307"/>
      <c r="BA257" s="307"/>
      <c r="BB257" s="307"/>
      <c r="BC257" s="225"/>
      <c r="BD257" s="225"/>
      <c r="BE257" s="225"/>
      <c r="BF257" s="225" t="s">
        <v>56</v>
      </c>
      <c r="BG257" s="256">
        <f>BH257+BI257+BJ257+BK257</f>
        <v>0</v>
      </c>
      <c r="BH257" s="226">
        <v>0</v>
      </c>
      <c r="BI257" s="226">
        <v>0</v>
      </c>
      <c r="BJ257" s="226">
        <v>0</v>
      </c>
      <c r="BK257" s="226">
        <v>0</v>
      </c>
    </row>
    <row r="258" spans="1:63" s="223" customFormat="1" ht="23.25" customHeight="1">
      <c r="A258" s="312" t="s">
        <v>57</v>
      </c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I258" s="312"/>
      <c r="AJ258" s="312"/>
      <c r="AK258" s="312"/>
      <c r="AL258" s="312"/>
      <c r="AM258" s="312"/>
      <c r="AN258" s="312"/>
      <c r="AO258" s="312"/>
      <c r="AP258" s="233">
        <v>220</v>
      </c>
      <c r="AQ258" s="307"/>
      <c r="AR258" s="307"/>
      <c r="AS258" s="307"/>
      <c r="AT258" s="307"/>
      <c r="AU258" s="307"/>
      <c r="AV258" s="307"/>
      <c r="AW258" s="307"/>
      <c r="AX258" s="307"/>
      <c r="AY258" s="307"/>
      <c r="AZ258" s="307"/>
      <c r="BA258" s="307"/>
      <c r="BB258" s="307"/>
      <c r="BC258" s="307"/>
      <c r="BD258" s="307"/>
      <c r="BE258" s="307"/>
      <c r="BF258" s="225"/>
      <c r="BG258" s="256">
        <f>BG260+BG261+BG262+BG268+BG269+BG270+BG271+BG272+BG273</f>
        <v>0</v>
      </c>
      <c r="BH258" s="256">
        <f>BH260+BH261+BH262+BH268+BH269+BH270+BH271+BH272+BH273</f>
        <v>0</v>
      </c>
      <c r="BI258" s="256">
        <f>BI260+BI261+BI262+BI268+BI269+BI270+BI271+BI272+BI273</f>
        <v>0</v>
      </c>
      <c r="BJ258" s="256">
        <f>BJ260+BJ261+BJ262+BJ268+BJ269+BJ270+BJ271+BJ272+BJ273</f>
        <v>0</v>
      </c>
      <c r="BK258" s="256">
        <f>BK260+BK261+BK262+BK268+BK269+BK270+BK271+BK272+BK273</f>
        <v>0</v>
      </c>
    </row>
    <row r="259" spans="1:63" s="223" customFormat="1" ht="15" customHeight="1">
      <c r="A259" s="314" t="s">
        <v>9</v>
      </c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4"/>
      <c r="AD259" s="314"/>
      <c r="AE259" s="314"/>
      <c r="AF259" s="314"/>
      <c r="AG259" s="314"/>
      <c r="AH259" s="314"/>
      <c r="AI259" s="314"/>
      <c r="AJ259" s="314"/>
      <c r="AK259" s="314"/>
      <c r="AL259" s="314"/>
      <c r="AM259" s="314"/>
      <c r="AN259" s="314"/>
      <c r="AO259" s="314"/>
      <c r="AP259" s="224"/>
      <c r="AQ259" s="307"/>
      <c r="AR259" s="307"/>
      <c r="AS259" s="307"/>
      <c r="AT259" s="307"/>
      <c r="AU259" s="307"/>
      <c r="AV259" s="307"/>
      <c r="AW259" s="307"/>
      <c r="AX259" s="307"/>
      <c r="AY259" s="307"/>
      <c r="AZ259" s="307"/>
      <c r="BA259" s="307"/>
      <c r="BB259" s="307"/>
      <c r="BC259" s="307"/>
      <c r="BD259" s="307"/>
      <c r="BE259" s="307"/>
      <c r="BF259" s="225"/>
      <c r="BG259" s="226"/>
      <c r="BH259" s="226"/>
      <c r="BI259" s="226"/>
      <c r="BJ259" s="226"/>
      <c r="BK259" s="228"/>
    </row>
    <row r="260" spans="1:63" s="223" customFormat="1" ht="18.75" customHeight="1">
      <c r="A260" s="306" t="s">
        <v>58</v>
      </c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6"/>
      <c r="AM260" s="306"/>
      <c r="AN260" s="306"/>
      <c r="AO260" s="306"/>
      <c r="AP260" s="224"/>
      <c r="AQ260" s="307" t="s">
        <v>59</v>
      </c>
      <c r="AR260" s="307"/>
      <c r="AS260" s="307"/>
      <c r="AT260" s="307"/>
      <c r="AU260" s="307"/>
      <c r="AV260" s="307"/>
      <c r="AW260" s="307"/>
      <c r="AX260" s="307"/>
      <c r="AY260" s="307"/>
      <c r="AZ260" s="307"/>
      <c r="BA260" s="307"/>
      <c r="BB260" s="307"/>
      <c r="BC260" s="225"/>
      <c r="BD260" s="225"/>
      <c r="BE260" s="225"/>
      <c r="BF260" s="225" t="s">
        <v>60</v>
      </c>
      <c r="BG260" s="256">
        <f aca="true" t="shared" si="21" ref="BG260:BG273">BH260+BI260+BJ260+BK260</f>
        <v>0</v>
      </c>
      <c r="BH260" s="226">
        <v>0</v>
      </c>
      <c r="BI260" s="226">
        <v>0</v>
      </c>
      <c r="BJ260" s="226">
        <v>0</v>
      </c>
      <c r="BK260" s="228">
        <v>0</v>
      </c>
    </row>
    <row r="261" spans="1:63" s="223" customFormat="1" ht="18.75" customHeight="1">
      <c r="A261" s="306" t="s">
        <v>61</v>
      </c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224"/>
      <c r="AQ261" s="307" t="s">
        <v>59</v>
      </c>
      <c r="AR261" s="307"/>
      <c r="AS261" s="307"/>
      <c r="AT261" s="307"/>
      <c r="AU261" s="307"/>
      <c r="AV261" s="307"/>
      <c r="AW261" s="307"/>
      <c r="AX261" s="307"/>
      <c r="AY261" s="307"/>
      <c r="AZ261" s="307"/>
      <c r="BA261" s="307"/>
      <c r="BB261" s="307"/>
      <c r="BC261" s="225"/>
      <c r="BD261" s="225"/>
      <c r="BE261" s="225"/>
      <c r="BF261" s="225" t="s">
        <v>62</v>
      </c>
      <c r="BG261" s="256">
        <f t="shared" si="21"/>
        <v>0</v>
      </c>
      <c r="BH261" s="226">
        <v>0</v>
      </c>
      <c r="BI261" s="226">
        <v>0</v>
      </c>
      <c r="BJ261" s="226">
        <v>0</v>
      </c>
      <c r="BK261" s="228">
        <v>0</v>
      </c>
    </row>
    <row r="262" spans="1:63" s="223" customFormat="1" ht="18.75" customHeight="1">
      <c r="A262" s="306" t="s">
        <v>63</v>
      </c>
      <c r="B262" s="306"/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224"/>
      <c r="AQ262" s="307" t="s">
        <v>59</v>
      </c>
      <c r="AR262" s="307"/>
      <c r="AS262" s="307"/>
      <c r="AT262" s="307"/>
      <c r="AU262" s="307"/>
      <c r="AV262" s="307"/>
      <c r="AW262" s="307"/>
      <c r="AX262" s="307"/>
      <c r="AY262" s="307"/>
      <c r="AZ262" s="307"/>
      <c r="BA262" s="307"/>
      <c r="BB262" s="307"/>
      <c r="BC262" s="225"/>
      <c r="BD262" s="225"/>
      <c r="BE262" s="225"/>
      <c r="BF262" s="225" t="s">
        <v>64</v>
      </c>
      <c r="BG262" s="256">
        <f t="shared" si="21"/>
        <v>0</v>
      </c>
      <c r="BH262" s="251">
        <f>BH263+BH264+BH265+BH266+BH267</f>
        <v>0</v>
      </c>
      <c r="BI262" s="251">
        <f>BI263+BI264+BI265+BI266+BI267</f>
        <v>0</v>
      </c>
      <c r="BJ262" s="251">
        <f>BJ263+BJ264+BJ265+BJ266+BJ267</f>
        <v>0</v>
      </c>
      <c r="BK262" s="251">
        <f>BK263+BK264+BK265+BK266+BK267</f>
        <v>0</v>
      </c>
    </row>
    <row r="263" spans="1:63" s="223" customFormat="1" ht="34.5" customHeight="1">
      <c r="A263" s="306" t="s">
        <v>65</v>
      </c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  <c r="AA263" s="306"/>
      <c r="AB263" s="306"/>
      <c r="AC263" s="306"/>
      <c r="AD263" s="306"/>
      <c r="AE263" s="306"/>
      <c r="AF263" s="306"/>
      <c r="AG263" s="306"/>
      <c r="AH263" s="306"/>
      <c r="AI263" s="306"/>
      <c r="AJ263" s="306"/>
      <c r="AK263" s="306"/>
      <c r="AL263" s="306"/>
      <c r="AM263" s="306"/>
      <c r="AN263" s="306"/>
      <c r="AO263" s="306"/>
      <c r="AP263" s="224"/>
      <c r="AQ263" s="307" t="s">
        <v>59</v>
      </c>
      <c r="AR263" s="307"/>
      <c r="AS263" s="307"/>
      <c r="AT263" s="307"/>
      <c r="AU263" s="307"/>
      <c r="AV263" s="307"/>
      <c r="AW263" s="307"/>
      <c r="AX263" s="307"/>
      <c r="AY263" s="307"/>
      <c r="AZ263" s="307"/>
      <c r="BA263" s="307"/>
      <c r="BB263" s="307"/>
      <c r="BC263" s="225"/>
      <c r="BD263" s="225"/>
      <c r="BE263" s="225"/>
      <c r="BF263" s="225" t="s">
        <v>66</v>
      </c>
      <c r="BG263" s="256">
        <f t="shared" si="21"/>
        <v>0</v>
      </c>
      <c r="BH263" s="226">
        <v>0</v>
      </c>
      <c r="BI263" s="226">
        <v>0</v>
      </c>
      <c r="BJ263" s="226">
        <v>0</v>
      </c>
      <c r="BK263" s="228">
        <v>0</v>
      </c>
    </row>
    <row r="264" spans="1:63" s="223" customFormat="1" ht="22.5" customHeight="1">
      <c r="A264" s="306" t="s">
        <v>67</v>
      </c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306"/>
      <c r="AK264" s="306"/>
      <c r="AL264" s="306"/>
      <c r="AM264" s="306"/>
      <c r="AN264" s="306"/>
      <c r="AO264" s="306"/>
      <c r="AP264" s="224"/>
      <c r="AQ264" s="307" t="s">
        <v>59</v>
      </c>
      <c r="AR264" s="307"/>
      <c r="AS264" s="307"/>
      <c r="AT264" s="307"/>
      <c r="AU264" s="307"/>
      <c r="AV264" s="307"/>
      <c r="AW264" s="307"/>
      <c r="AX264" s="307"/>
      <c r="AY264" s="307"/>
      <c r="AZ264" s="307"/>
      <c r="BA264" s="307"/>
      <c r="BB264" s="307"/>
      <c r="BC264" s="225"/>
      <c r="BD264" s="225"/>
      <c r="BE264" s="225"/>
      <c r="BF264" s="225" t="s">
        <v>68</v>
      </c>
      <c r="BG264" s="256">
        <f t="shared" si="21"/>
        <v>0</v>
      </c>
      <c r="BH264" s="226">
        <v>0</v>
      </c>
      <c r="BI264" s="226">
        <v>0</v>
      </c>
      <c r="BJ264" s="226">
        <v>0</v>
      </c>
      <c r="BK264" s="228">
        <v>0</v>
      </c>
    </row>
    <row r="265" spans="1:63" s="223" customFormat="1" ht="40.5" customHeight="1">
      <c r="A265" s="306" t="s">
        <v>69</v>
      </c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6"/>
      <c r="AO265" s="306"/>
      <c r="AP265" s="224"/>
      <c r="AQ265" s="307" t="s">
        <v>59</v>
      </c>
      <c r="AR265" s="307"/>
      <c r="AS265" s="307"/>
      <c r="AT265" s="307"/>
      <c r="AU265" s="307"/>
      <c r="AV265" s="307"/>
      <c r="AW265" s="307"/>
      <c r="AX265" s="307"/>
      <c r="AY265" s="307"/>
      <c r="AZ265" s="307"/>
      <c r="BA265" s="307"/>
      <c r="BB265" s="307"/>
      <c r="BC265" s="225"/>
      <c r="BD265" s="225"/>
      <c r="BE265" s="225"/>
      <c r="BF265" s="225" t="s">
        <v>70</v>
      </c>
      <c r="BG265" s="256">
        <f t="shared" si="21"/>
        <v>0</v>
      </c>
      <c r="BH265" s="226">
        <v>0</v>
      </c>
      <c r="BI265" s="226">
        <v>0</v>
      </c>
      <c r="BJ265" s="226">
        <v>0</v>
      </c>
      <c r="BK265" s="228">
        <v>0</v>
      </c>
    </row>
    <row r="266" spans="1:63" s="223" customFormat="1" ht="38.25" customHeight="1">
      <c r="A266" s="306" t="s">
        <v>71</v>
      </c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  <c r="AA266" s="306"/>
      <c r="AB266" s="306"/>
      <c r="AC266" s="306"/>
      <c r="AD266" s="306"/>
      <c r="AE266" s="306"/>
      <c r="AF266" s="306"/>
      <c r="AG266" s="306"/>
      <c r="AH266" s="306"/>
      <c r="AI266" s="306"/>
      <c r="AJ266" s="306"/>
      <c r="AK266" s="306"/>
      <c r="AL266" s="306"/>
      <c r="AM266" s="306"/>
      <c r="AN266" s="306"/>
      <c r="AO266" s="306"/>
      <c r="AP266" s="224"/>
      <c r="AQ266" s="307" t="s">
        <v>59</v>
      </c>
      <c r="AR266" s="307"/>
      <c r="AS266" s="307"/>
      <c r="AT266" s="307"/>
      <c r="AU266" s="307"/>
      <c r="AV266" s="307"/>
      <c r="AW266" s="307"/>
      <c r="AX266" s="307"/>
      <c r="AY266" s="307"/>
      <c r="AZ266" s="307"/>
      <c r="BA266" s="307"/>
      <c r="BB266" s="307"/>
      <c r="BC266" s="225"/>
      <c r="BD266" s="225"/>
      <c r="BE266" s="225"/>
      <c r="BF266" s="225" t="s">
        <v>72</v>
      </c>
      <c r="BG266" s="256">
        <f t="shared" si="21"/>
        <v>0</v>
      </c>
      <c r="BH266" s="226">
        <v>0</v>
      </c>
      <c r="BI266" s="226">
        <v>0</v>
      </c>
      <c r="BJ266" s="226">
        <v>0</v>
      </c>
      <c r="BK266" s="228">
        <v>0</v>
      </c>
    </row>
    <row r="267" spans="1:63" s="223" customFormat="1" ht="23.25" customHeight="1">
      <c r="A267" s="306" t="s">
        <v>73</v>
      </c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  <c r="AA267" s="306"/>
      <c r="AB267" s="306"/>
      <c r="AC267" s="306"/>
      <c r="AD267" s="306"/>
      <c r="AE267" s="306"/>
      <c r="AF267" s="306"/>
      <c r="AG267" s="306"/>
      <c r="AH267" s="306"/>
      <c r="AI267" s="306"/>
      <c r="AJ267" s="306"/>
      <c r="AK267" s="306"/>
      <c r="AL267" s="306"/>
      <c r="AM267" s="306"/>
      <c r="AN267" s="306"/>
      <c r="AO267" s="306"/>
      <c r="AP267" s="224"/>
      <c r="AQ267" s="307" t="s">
        <v>59</v>
      </c>
      <c r="AR267" s="307"/>
      <c r="AS267" s="307"/>
      <c r="AT267" s="307"/>
      <c r="AU267" s="307"/>
      <c r="AV267" s="307"/>
      <c r="AW267" s="307"/>
      <c r="AX267" s="307"/>
      <c r="AY267" s="307"/>
      <c r="AZ267" s="307"/>
      <c r="BA267" s="307"/>
      <c r="BB267" s="307"/>
      <c r="BC267" s="225"/>
      <c r="BD267" s="225"/>
      <c r="BE267" s="225"/>
      <c r="BF267" s="225" t="s">
        <v>74</v>
      </c>
      <c r="BG267" s="256">
        <f t="shared" si="21"/>
        <v>0</v>
      </c>
      <c r="BH267" s="226">
        <v>0</v>
      </c>
      <c r="BI267" s="226">
        <v>0</v>
      </c>
      <c r="BJ267" s="226">
        <v>0</v>
      </c>
      <c r="BK267" s="228">
        <v>0</v>
      </c>
    </row>
    <row r="268" spans="1:63" s="223" customFormat="1" ht="67.5" customHeight="1">
      <c r="A268" s="306" t="s">
        <v>75</v>
      </c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306"/>
      <c r="AA268" s="306"/>
      <c r="AB268" s="306"/>
      <c r="AC268" s="306"/>
      <c r="AD268" s="306"/>
      <c r="AE268" s="306"/>
      <c r="AF268" s="306"/>
      <c r="AG268" s="306"/>
      <c r="AH268" s="306"/>
      <c r="AI268" s="306"/>
      <c r="AJ268" s="306"/>
      <c r="AK268" s="306"/>
      <c r="AL268" s="306"/>
      <c r="AM268" s="306"/>
      <c r="AN268" s="306"/>
      <c r="AO268" s="306"/>
      <c r="AP268" s="224"/>
      <c r="AQ268" s="307" t="s">
        <v>59</v>
      </c>
      <c r="AR268" s="307"/>
      <c r="AS268" s="307"/>
      <c r="AT268" s="307"/>
      <c r="AU268" s="307"/>
      <c r="AV268" s="307"/>
      <c r="AW268" s="307"/>
      <c r="AX268" s="307"/>
      <c r="AY268" s="307"/>
      <c r="AZ268" s="307"/>
      <c r="BA268" s="307"/>
      <c r="BB268" s="307"/>
      <c r="BC268" s="225"/>
      <c r="BD268" s="225"/>
      <c r="BE268" s="225"/>
      <c r="BF268" s="225" t="s">
        <v>76</v>
      </c>
      <c r="BG268" s="256">
        <f t="shared" si="21"/>
        <v>0</v>
      </c>
      <c r="BH268" s="226">
        <v>0</v>
      </c>
      <c r="BI268" s="226">
        <v>0</v>
      </c>
      <c r="BJ268" s="226">
        <v>0</v>
      </c>
      <c r="BK268" s="228">
        <v>0</v>
      </c>
    </row>
    <row r="269" spans="1:63" s="223" customFormat="1" ht="38.25" customHeight="1">
      <c r="A269" s="306" t="s">
        <v>77</v>
      </c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306"/>
      <c r="AA269" s="306"/>
      <c r="AB269" s="306"/>
      <c r="AC269" s="306"/>
      <c r="AD269" s="306"/>
      <c r="AE269" s="306"/>
      <c r="AF269" s="306"/>
      <c r="AG269" s="306"/>
      <c r="AH269" s="306"/>
      <c r="AI269" s="306"/>
      <c r="AJ269" s="306"/>
      <c r="AK269" s="306"/>
      <c r="AL269" s="306"/>
      <c r="AM269" s="306"/>
      <c r="AN269" s="306"/>
      <c r="AO269" s="306"/>
      <c r="AP269" s="224"/>
      <c r="AQ269" s="307" t="s">
        <v>59</v>
      </c>
      <c r="AR269" s="307"/>
      <c r="AS269" s="307"/>
      <c r="AT269" s="307"/>
      <c r="AU269" s="307"/>
      <c r="AV269" s="307"/>
      <c r="AW269" s="307"/>
      <c r="AX269" s="307"/>
      <c r="AY269" s="307"/>
      <c r="AZ269" s="307"/>
      <c r="BA269" s="307"/>
      <c r="BB269" s="307"/>
      <c r="BC269" s="225"/>
      <c r="BD269" s="225"/>
      <c r="BE269" s="225"/>
      <c r="BF269" s="225" t="s">
        <v>78</v>
      </c>
      <c r="BG269" s="256">
        <f t="shared" si="21"/>
        <v>0</v>
      </c>
      <c r="BH269" s="226">
        <v>0</v>
      </c>
      <c r="BI269" s="226">
        <v>0</v>
      </c>
      <c r="BJ269" s="226">
        <v>0</v>
      </c>
      <c r="BK269" s="228">
        <v>0</v>
      </c>
    </row>
    <row r="270" spans="1:63" s="223" customFormat="1" ht="24.75" customHeight="1">
      <c r="A270" s="306" t="s">
        <v>79</v>
      </c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  <c r="T270" s="306"/>
      <c r="U270" s="306"/>
      <c r="V270" s="306"/>
      <c r="W270" s="306"/>
      <c r="X270" s="306"/>
      <c r="Y270" s="306"/>
      <c r="Z270" s="306"/>
      <c r="AA270" s="306"/>
      <c r="AB270" s="306"/>
      <c r="AC270" s="306"/>
      <c r="AD270" s="306"/>
      <c r="AE270" s="306"/>
      <c r="AF270" s="306"/>
      <c r="AG270" s="306"/>
      <c r="AH270" s="306"/>
      <c r="AI270" s="306"/>
      <c r="AJ270" s="306"/>
      <c r="AK270" s="306"/>
      <c r="AL270" s="306"/>
      <c r="AM270" s="306"/>
      <c r="AN270" s="306"/>
      <c r="AO270" s="306"/>
      <c r="AP270" s="224"/>
      <c r="AQ270" s="307" t="s">
        <v>59</v>
      </c>
      <c r="AR270" s="307"/>
      <c r="AS270" s="307"/>
      <c r="AT270" s="307"/>
      <c r="AU270" s="307"/>
      <c r="AV270" s="307"/>
      <c r="AW270" s="307"/>
      <c r="AX270" s="307"/>
      <c r="AY270" s="307"/>
      <c r="AZ270" s="307"/>
      <c r="BA270" s="307"/>
      <c r="BB270" s="307"/>
      <c r="BC270" s="225"/>
      <c r="BD270" s="225"/>
      <c r="BE270" s="225"/>
      <c r="BF270" s="225" t="s">
        <v>80</v>
      </c>
      <c r="BG270" s="256">
        <f t="shared" si="21"/>
        <v>0</v>
      </c>
      <c r="BH270" s="226">
        <v>0</v>
      </c>
      <c r="BI270" s="226">
        <v>0</v>
      </c>
      <c r="BJ270" s="226">
        <v>0</v>
      </c>
      <c r="BK270" s="228">
        <v>0</v>
      </c>
    </row>
    <row r="271" spans="1:63" s="223" customFormat="1" ht="24.75" customHeight="1">
      <c r="A271" s="306" t="s">
        <v>81</v>
      </c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  <c r="AN271" s="306"/>
      <c r="AO271" s="306"/>
      <c r="AP271" s="224"/>
      <c r="AQ271" s="307" t="s">
        <v>59</v>
      </c>
      <c r="AR271" s="307"/>
      <c r="AS271" s="307"/>
      <c r="AT271" s="307"/>
      <c r="AU271" s="307"/>
      <c r="AV271" s="307"/>
      <c r="AW271" s="307"/>
      <c r="AX271" s="307"/>
      <c r="AY271" s="307"/>
      <c r="AZ271" s="307"/>
      <c r="BA271" s="307"/>
      <c r="BB271" s="307"/>
      <c r="BC271" s="225"/>
      <c r="BD271" s="225"/>
      <c r="BE271" s="225"/>
      <c r="BF271" s="225" t="s">
        <v>82</v>
      </c>
      <c r="BG271" s="256">
        <f t="shared" si="21"/>
        <v>0</v>
      </c>
      <c r="BH271" s="226">
        <v>0</v>
      </c>
      <c r="BI271" s="226">
        <v>0</v>
      </c>
      <c r="BJ271" s="226">
        <v>0</v>
      </c>
      <c r="BK271" s="228">
        <v>0</v>
      </c>
    </row>
    <row r="272" spans="1:63" s="223" customFormat="1" ht="36" customHeight="1">
      <c r="A272" s="306" t="s">
        <v>83</v>
      </c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6"/>
      <c r="AM272" s="306"/>
      <c r="AN272" s="306"/>
      <c r="AO272" s="306"/>
      <c r="AP272" s="224"/>
      <c r="AQ272" s="307" t="s">
        <v>59</v>
      </c>
      <c r="AR272" s="307"/>
      <c r="AS272" s="307"/>
      <c r="AT272" s="307"/>
      <c r="AU272" s="307"/>
      <c r="AV272" s="307"/>
      <c r="AW272" s="307"/>
      <c r="AX272" s="307"/>
      <c r="AY272" s="307"/>
      <c r="AZ272" s="307"/>
      <c r="BA272" s="307"/>
      <c r="BB272" s="307"/>
      <c r="BC272" s="225"/>
      <c r="BD272" s="225"/>
      <c r="BE272" s="225"/>
      <c r="BF272" s="225" t="s">
        <v>84</v>
      </c>
      <c r="BG272" s="256">
        <f t="shared" si="21"/>
        <v>0</v>
      </c>
      <c r="BH272" s="226">
        <v>0</v>
      </c>
      <c r="BI272" s="226">
        <v>0</v>
      </c>
      <c r="BJ272" s="226">
        <v>0</v>
      </c>
      <c r="BK272" s="228">
        <v>0</v>
      </c>
    </row>
    <row r="273" spans="1:63" s="223" customFormat="1" ht="67.5" customHeight="1">
      <c r="A273" s="306" t="s">
        <v>85</v>
      </c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  <c r="AN273" s="306"/>
      <c r="AO273" s="306"/>
      <c r="AP273" s="224"/>
      <c r="AQ273" s="307" t="s">
        <v>59</v>
      </c>
      <c r="AR273" s="307"/>
      <c r="AS273" s="307"/>
      <c r="AT273" s="307"/>
      <c r="AU273" s="307"/>
      <c r="AV273" s="307"/>
      <c r="AW273" s="307"/>
      <c r="AX273" s="307"/>
      <c r="AY273" s="307"/>
      <c r="AZ273" s="307"/>
      <c r="BA273" s="307"/>
      <c r="BB273" s="307"/>
      <c r="BC273" s="225"/>
      <c r="BD273" s="225"/>
      <c r="BE273" s="225"/>
      <c r="BF273" s="225" t="s">
        <v>86</v>
      </c>
      <c r="BG273" s="256">
        <f t="shared" si="21"/>
        <v>0</v>
      </c>
      <c r="BH273" s="226">
        <v>0</v>
      </c>
      <c r="BI273" s="226">
        <v>0</v>
      </c>
      <c r="BJ273" s="226">
        <v>0</v>
      </c>
      <c r="BK273" s="252">
        <v>0</v>
      </c>
    </row>
    <row r="274" spans="1:63" s="223" customFormat="1" ht="22.5" customHeight="1">
      <c r="A274" s="312" t="s">
        <v>87</v>
      </c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233">
        <v>260</v>
      </c>
      <c r="AQ274" s="307"/>
      <c r="AR274" s="307"/>
      <c r="AS274" s="307"/>
      <c r="AT274" s="307"/>
      <c r="AU274" s="307"/>
      <c r="AV274" s="307"/>
      <c r="AW274" s="307"/>
      <c r="AX274" s="307"/>
      <c r="AY274" s="307"/>
      <c r="AZ274" s="307"/>
      <c r="BA274" s="307"/>
      <c r="BB274" s="307"/>
      <c r="BC274" s="307"/>
      <c r="BD274" s="307"/>
      <c r="BE274" s="307"/>
      <c r="BF274" s="225"/>
      <c r="BG274" s="256">
        <f>BG275+BG276+BG277</f>
        <v>0</v>
      </c>
      <c r="BH274" s="256">
        <f>BH275+BH276+BH277</f>
        <v>0</v>
      </c>
      <c r="BI274" s="256">
        <f>BI275+BI276+BI277</f>
        <v>0</v>
      </c>
      <c r="BJ274" s="256">
        <f>BJ275+BJ276+BJ277</f>
        <v>0</v>
      </c>
      <c r="BK274" s="256">
        <f>BK275+BK276+BK277</f>
        <v>0</v>
      </c>
    </row>
    <row r="275" spans="1:63" s="223" customFormat="1" ht="31.5" customHeight="1">
      <c r="A275" s="314" t="s">
        <v>88</v>
      </c>
      <c r="B275" s="314"/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4"/>
      <c r="AL275" s="314"/>
      <c r="AM275" s="314"/>
      <c r="AN275" s="314"/>
      <c r="AO275" s="314"/>
      <c r="AP275" s="224"/>
      <c r="AQ275" s="307"/>
      <c r="AR275" s="307"/>
      <c r="AS275" s="307"/>
      <c r="AT275" s="307"/>
      <c r="AU275" s="307"/>
      <c r="AV275" s="307"/>
      <c r="AW275" s="307"/>
      <c r="AX275" s="307"/>
      <c r="AY275" s="307"/>
      <c r="AZ275" s="307"/>
      <c r="BA275" s="307"/>
      <c r="BB275" s="307"/>
      <c r="BC275" s="307"/>
      <c r="BD275" s="307"/>
      <c r="BE275" s="307"/>
      <c r="BF275" s="225" t="s">
        <v>89</v>
      </c>
      <c r="BG275" s="256">
        <f>BH275+BI275+BJ275+BK275</f>
        <v>0</v>
      </c>
      <c r="BH275" s="226">
        <v>0</v>
      </c>
      <c r="BI275" s="226">
        <v>0</v>
      </c>
      <c r="BJ275" s="226">
        <v>0</v>
      </c>
      <c r="BK275" s="252">
        <v>0</v>
      </c>
    </row>
    <row r="276" spans="1:63" s="223" customFormat="1" ht="48" customHeight="1">
      <c r="A276" s="306" t="s">
        <v>90</v>
      </c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  <c r="AN276" s="306"/>
      <c r="AO276" s="306"/>
      <c r="AP276" s="224"/>
      <c r="AQ276" s="307"/>
      <c r="AR276" s="307"/>
      <c r="AS276" s="307"/>
      <c r="AT276" s="307"/>
      <c r="AU276" s="307"/>
      <c r="AV276" s="307"/>
      <c r="AW276" s="307"/>
      <c r="AX276" s="307"/>
      <c r="AY276" s="307"/>
      <c r="AZ276" s="307"/>
      <c r="BA276" s="307"/>
      <c r="BB276" s="307"/>
      <c r="BC276" s="225"/>
      <c r="BD276" s="225"/>
      <c r="BE276" s="225"/>
      <c r="BF276" s="225" t="s">
        <v>91</v>
      </c>
      <c r="BG276" s="256">
        <f>BH276+BI276+BJ276+BK276</f>
        <v>0</v>
      </c>
      <c r="BH276" s="226">
        <v>0</v>
      </c>
      <c r="BI276" s="226">
        <v>0</v>
      </c>
      <c r="BJ276" s="226">
        <v>0</v>
      </c>
      <c r="BK276" s="252">
        <v>0</v>
      </c>
    </row>
    <row r="277" spans="1:63" s="223" customFormat="1" ht="35.25" customHeight="1">
      <c r="A277" s="306" t="s">
        <v>92</v>
      </c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306"/>
      <c r="AA277" s="306"/>
      <c r="AB277" s="306"/>
      <c r="AC277" s="306"/>
      <c r="AD277" s="306"/>
      <c r="AE277" s="306"/>
      <c r="AF277" s="306"/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224"/>
      <c r="AQ277" s="307"/>
      <c r="AR277" s="307"/>
      <c r="AS277" s="307"/>
      <c r="AT277" s="307"/>
      <c r="AU277" s="307"/>
      <c r="AV277" s="307"/>
      <c r="AW277" s="307"/>
      <c r="AX277" s="307"/>
      <c r="AY277" s="307"/>
      <c r="AZ277" s="307"/>
      <c r="BA277" s="307"/>
      <c r="BB277" s="307"/>
      <c r="BC277" s="225"/>
      <c r="BD277" s="225"/>
      <c r="BE277" s="225"/>
      <c r="BF277" s="225" t="s">
        <v>93</v>
      </c>
      <c r="BG277" s="256">
        <f>BH277+BI277+BJ277+BK277</f>
        <v>0</v>
      </c>
      <c r="BH277" s="226">
        <v>0</v>
      </c>
      <c r="BI277" s="226">
        <v>0</v>
      </c>
      <c r="BJ277" s="226">
        <v>0</v>
      </c>
      <c r="BK277" s="252">
        <v>0</v>
      </c>
    </row>
    <row r="278" spans="1:63" s="223" customFormat="1" ht="25.5" customHeight="1">
      <c r="A278" s="312" t="s">
        <v>94</v>
      </c>
      <c r="B278" s="312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233">
        <v>290</v>
      </c>
      <c r="AQ278" s="307"/>
      <c r="AR278" s="307"/>
      <c r="AS278" s="307"/>
      <c r="AT278" s="307"/>
      <c r="AU278" s="307"/>
      <c r="AV278" s="307"/>
      <c r="AW278" s="307"/>
      <c r="AX278" s="307"/>
      <c r="AY278" s="307"/>
      <c r="AZ278" s="307"/>
      <c r="BA278" s="307"/>
      <c r="BB278" s="307"/>
      <c r="BC278" s="307"/>
      <c r="BD278" s="307"/>
      <c r="BE278" s="307"/>
      <c r="BF278" s="225"/>
      <c r="BG278" s="256">
        <f>BG280+BG281+BG282+BG283+BG284+BG285+BG286+BG287</f>
        <v>0</v>
      </c>
      <c r="BH278" s="256">
        <f>BH280+BH281+BH282+BH283+BH284+BH285+BH286+BH287</f>
        <v>0</v>
      </c>
      <c r="BI278" s="256">
        <f>BI280+BI281+BI282+BI283+BI284+BI285+BI286+BI287</f>
        <v>0</v>
      </c>
      <c r="BJ278" s="256">
        <f>BJ280+BJ281+BJ282+BJ283+BJ284+BJ285+BJ286+BJ287</f>
        <v>0</v>
      </c>
      <c r="BK278" s="256">
        <f>BK280+BK281+BK282+BK283+BK284+BK285+BK286+BK287</f>
        <v>0</v>
      </c>
    </row>
    <row r="279" spans="1:63" s="223" customFormat="1" ht="18.75" customHeight="1">
      <c r="A279" s="306" t="s">
        <v>9</v>
      </c>
      <c r="B279" s="306"/>
      <c r="C279" s="306"/>
      <c r="D279" s="306"/>
      <c r="E279" s="306"/>
      <c r="F279" s="306"/>
      <c r="G279" s="306"/>
      <c r="H279" s="306"/>
      <c r="I279" s="306"/>
      <c r="J279" s="306"/>
      <c r="K279" s="306"/>
      <c r="L279" s="306"/>
      <c r="M279" s="306"/>
      <c r="N279" s="306"/>
      <c r="O279" s="306"/>
      <c r="P279" s="306"/>
      <c r="Q279" s="306"/>
      <c r="R279" s="306"/>
      <c r="S279" s="306"/>
      <c r="T279" s="306"/>
      <c r="U279" s="306"/>
      <c r="V279" s="306"/>
      <c r="W279" s="306"/>
      <c r="X279" s="306"/>
      <c r="Y279" s="306"/>
      <c r="Z279" s="306"/>
      <c r="AA279" s="306"/>
      <c r="AB279" s="306"/>
      <c r="AC279" s="306"/>
      <c r="AD279" s="306"/>
      <c r="AE279" s="306"/>
      <c r="AF279" s="306"/>
      <c r="AG279" s="306"/>
      <c r="AH279" s="306"/>
      <c r="AI279" s="306"/>
      <c r="AJ279" s="306"/>
      <c r="AK279" s="306"/>
      <c r="AL279" s="306"/>
      <c r="AM279" s="306"/>
      <c r="AN279" s="306"/>
      <c r="AO279" s="306"/>
      <c r="AP279" s="224"/>
      <c r="AQ279" s="307"/>
      <c r="AR279" s="307"/>
      <c r="AS279" s="307"/>
      <c r="AT279" s="307"/>
      <c r="AU279" s="307"/>
      <c r="AV279" s="307"/>
      <c r="AW279" s="307"/>
      <c r="AX279" s="307"/>
      <c r="AY279" s="307"/>
      <c r="AZ279" s="307"/>
      <c r="BA279" s="307"/>
      <c r="BB279" s="307"/>
      <c r="BC279" s="307"/>
      <c r="BD279" s="307"/>
      <c r="BE279" s="307"/>
      <c r="BF279" s="225"/>
      <c r="BG279" s="256"/>
      <c r="BH279" s="226"/>
      <c r="BI279" s="226"/>
      <c r="BJ279" s="226"/>
      <c r="BK279" s="246"/>
    </row>
    <row r="280" spans="1:63" s="223" customFormat="1" ht="36.75" customHeight="1">
      <c r="A280" s="306" t="s">
        <v>95</v>
      </c>
      <c r="B280" s="306"/>
      <c r="C280" s="306"/>
      <c r="D280" s="306"/>
      <c r="E280" s="306"/>
      <c r="F280" s="306"/>
      <c r="G280" s="306"/>
      <c r="H280" s="306"/>
      <c r="I280" s="306"/>
      <c r="J280" s="306"/>
      <c r="K280" s="306"/>
      <c r="L280" s="306"/>
      <c r="M280" s="306"/>
      <c r="N280" s="306"/>
      <c r="O280" s="306"/>
      <c r="P280" s="306"/>
      <c r="Q280" s="306"/>
      <c r="R280" s="306"/>
      <c r="S280" s="306"/>
      <c r="T280" s="306"/>
      <c r="U280" s="306"/>
      <c r="V280" s="306"/>
      <c r="W280" s="306"/>
      <c r="X280" s="306"/>
      <c r="Y280" s="306"/>
      <c r="Z280" s="306"/>
      <c r="AA280" s="306"/>
      <c r="AB280" s="306"/>
      <c r="AC280" s="306"/>
      <c r="AD280" s="306"/>
      <c r="AE280" s="306"/>
      <c r="AF280" s="306"/>
      <c r="AG280" s="306"/>
      <c r="AH280" s="306"/>
      <c r="AI280" s="306"/>
      <c r="AJ280" s="306"/>
      <c r="AK280" s="306"/>
      <c r="AL280" s="306"/>
      <c r="AM280" s="306"/>
      <c r="AN280" s="306"/>
      <c r="AO280" s="306"/>
      <c r="AP280" s="233"/>
      <c r="AQ280" s="313" t="s">
        <v>96</v>
      </c>
      <c r="AR280" s="313"/>
      <c r="AS280" s="313"/>
      <c r="AT280" s="313"/>
      <c r="AU280" s="313"/>
      <c r="AV280" s="313"/>
      <c r="AW280" s="313"/>
      <c r="AX280" s="313"/>
      <c r="AY280" s="313"/>
      <c r="AZ280" s="313"/>
      <c r="BA280" s="313"/>
      <c r="BB280" s="313"/>
      <c r="BC280" s="313"/>
      <c r="BD280" s="313"/>
      <c r="BE280" s="313"/>
      <c r="BF280" s="225" t="s">
        <v>97</v>
      </c>
      <c r="BG280" s="256">
        <f aca="true" t="shared" si="22" ref="BG280:BG287">BH280+BI280+BJ280+BK280</f>
        <v>0</v>
      </c>
      <c r="BH280" s="226">
        <v>0</v>
      </c>
      <c r="BI280" s="226">
        <v>0</v>
      </c>
      <c r="BJ280" s="253">
        <v>0</v>
      </c>
      <c r="BK280" s="253">
        <v>0</v>
      </c>
    </row>
    <row r="281" spans="1:63" s="223" customFormat="1" ht="23.25" customHeight="1">
      <c r="A281" s="306" t="s">
        <v>98</v>
      </c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233"/>
      <c r="AQ281" s="313" t="s">
        <v>96</v>
      </c>
      <c r="AR281" s="313"/>
      <c r="AS281" s="313"/>
      <c r="AT281" s="313"/>
      <c r="AU281" s="313"/>
      <c r="AV281" s="313"/>
      <c r="AW281" s="313"/>
      <c r="AX281" s="313"/>
      <c r="AY281" s="313"/>
      <c r="AZ281" s="313"/>
      <c r="BA281" s="313"/>
      <c r="BB281" s="313"/>
      <c r="BC281" s="313"/>
      <c r="BD281" s="313"/>
      <c r="BE281" s="313"/>
      <c r="BF281" s="225" t="s">
        <v>97</v>
      </c>
      <c r="BG281" s="256">
        <f t="shared" si="22"/>
        <v>0</v>
      </c>
      <c r="BH281" s="226">
        <v>0</v>
      </c>
      <c r="BI281" s="226">
        <v>0</v>
      </c>
      <c r="BJ281" s="253">
        <v>0</v>
      </c>
      <c r="BK281" s="253">
        <v>0</v>
      </c>
    </row>
    <row r="282" spans="1:63" s="223" customFormat="1" ht="51.75" customHeight="1">
      <c r="A282" s="306" t="s">
        <v>99</v>
      </c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  <c r="AA282" s="306"/>
      <c r="AB282" s="306"/>
      <c r="AC282" s="306"/>
      <c r="AD282" s="306"/>
      <c r="AE282" s="306"/>
      <c r="AF282" s="306"/>
      <c r="AG282" s="306"/>
      <c r="AH282" s="306"/>
      <c r="AI282" s="306"/>
      <c r="AJ282" s="306"/>
      <c r="AK282" s="306"/>
      <c r="AL282" s="306"/>
      <c r="AM282" s="306"/>
      <c r="AN282" s="306"/>
      <c r="AO282" s="306"/>
      <c r="AP282" s="233"/>
      <c r="AQ282" s="313" t="s">
        <v>100</v>
      </c>
      <c r="AR282" s="313"/>
      <c r="AS282" s="313"/>
      <c r="AT282" s="313"/>
      <c r="AU282" s="313"/>
      <c r="AV282" s="313"/>
      <c r="AW282" s="313"/>
      <c r="AX282" s="313"/>
      <c r="AY282" s="313"/>
      <c r="AZ282" s="313"/>
      <c r="BA282" s="313"/>
      <c r="BB282" s="313"/>
      <c r="BC282" s="313"/>
      <c r="BD282" s="313"/>
      <c r="BE282" s="313"/>
      <c r="BF282" s="225" t="s">
        <v>97</v>
      </c>
      <c r="BG282" s="256">
        <f t="shared" si="22"/>
        <v>0</v>
      </c>
      <c r="BH282" s="226">
        <v>0</v>
      </c>
      <c r="BI282" s="226">
        <v>0</v>
      </c>
      <c r="BJ282" s="253">
        <v>0</v>
      </c>
      <c r="BK282" s="253">
        <v>0</v>
      </c>
    </row>
    <row r="283" spans="1:63" s="223" customFormat="1" ht="48" customHeight="1">
      <c r="A283" s="306" t="s">
        <v>101</v>
      </c>
      <c r="B283" s="306"/>
      <c r="C283" s="306"/>
      <c r="D283" s="306"/>
      <c r="E283" s="306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306"/>
      <c r="T283" s="306"/>
      <c r="U283" s="306"/>
      <c r="V283" s="306"/>
      <c r="W283" s="306"/>
      <c r="X283" s="306"/>
      <c r="Y283" s="306"/>
      <c r="Z283" s="306"/>
      <c r="AA283" s="306"/>
      <c r="AB283" s="306"/>
      <c r="AC283" s="306"/>
      <c r="AD283" s="306"/>
      <c r="AE283" s="306"/>
      <c r="AF283" s="306"/>
      <c r="AG283" s="306"/>
      <c r="AH283" s="306"/>
      <c r="AI283" s="306"/>
      <c r="AJ283" s="306"/>
      <c r="AK283" s="306"/>
      <c r="AL283" s="306"/>
      <c r="AM283" s="306"/>
      <c r="AN283" s="306"/>
      <c r="AO283" s="306"/>
      <c r="AP283" s="233"/>
      <c r="AQ283" s="313" t="s">
        <v>100</v>
      </c>
      <c r="AR283" s="313"/>
      <c r="AS283" s="313"/>
      <c r="AT283" s="313"/>
      <c r="AU283" s="313"/>
      <c r="AV283" s="313"/>
      <c r="AW283" s="313"/>
      <c r="AX283" s="313"/>
      <c r="AY283" s="234"/>
      <c r="AZ283" s="234"/>
      <c r="BA283" s="234"/>
      <c r="BB283" s="234"/>
      <c r="BC283" s="234"/>
      <c r="BD283" s="234"/>
      <c r="BE283" s="234"/>
      <c r="BF283" s="225" t="s">
        <v>97</v>
      </c>
      <c r="BG283" s="256">
        <f t="shared" si="22"/>
        <v>0</v>
      </c>
      <c r="BH283" s="226">
        <v>0</v>
      </c>
      <c r="BI283" s="226">
        <v>0</v>
      </c>
      <c r="BJ283" s="253">
        <v>0</v>
      </c>
      <c r="BK283" s="253">
        <v>0</v>
      </c>
    </row>
    <row r="284" spans="1:63" s="223" customFormat="1" ht="69" customHeight="1">
      <c r="A284" s="306" t="s">
        <v>102</v>
      </c>
      <c r="B284" s="306"/>
      <c r="C284" s="306"/>
      <c r="D284" s="306"/>
      <c r="E284" s="306"/>
      <c r="F284" s="306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306"/>
      <c r="AA284" s="306"/>
      <c r="AB284" s="306"/>
      <c r="AC284" s="306"/>
      <c r="AD284" s="306"/>
      <c r="AE284" s="306"/>
      <c r="AF284" s="306"/>
      <c r="AG284" s="306"/>
      <c r="AH284" s="306"/>
      <c r="AI284" s="306"/>
      <c r="AJ284" s="306"/>
      <c r="AK284" s="306"/>
      <c r="AL284" s="306"/>
      <c r="AM284" s="306"/>
      <c r="AN284" s="306"/>
      <c r="AO284" s="306"/>
      <c r="AP284" s="233"/>
      <c r="AQ284" s="313" t="s">
        <v>103</v>
      </c>
      <c r="AR284" s="313"/>
      <c r="AS284" s="313"/>
      <c r="AT284" s="313"/>
      <c r="AU284" s="313"/>
      <c r="AV284" s="313"/>
      <c r="AW284" s="313"/>
      <c r="AX284" s="313"/>
      <c r="AY284" s="313"/>
      <c r="AZ284" s="313"/>
      <c r="BA284" s="313"/>
      <c r="BB284" s="313"/>
      <c r="BC284" s="313"/>
      <c r="BD284" s="313"/>
      <c r="BE284" s="313"/>
      <c r="BF284" s="225" t="s">
        <v>97</v>
      </c>
      <c r="BG284" s="256">
        <f t="shared" si="22"/>
        <v>0</v>
      </c>
      <c r="BH284" s="226">
        <v>0</v>
      </c>
      <c r="BI284" s="226">
        <v>0</v>
      </c>
      <c r="BJ284" s="253">
        <v>0</v>
      </c>
      <c r="BK284" s="253">
        <v>0</v>
      </c>
    </row>
    <row r="285" spans="1:63" s="223" customFormat="1" ht="54.75" customHeight="1">
      <c r="A285" s="306" t="s">
        <v>104</v>
      </c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  <c r="Q285" s="306"/>
      <c r="R285" s="306"/>
      <c r="S285" s="306"/>
      <c r="T285" s="306"/>
      <c r="U285" s="306"/>
      <c r="V285" s="306"/>
      <c r="W285" s="306"/>
      <c r="X285" s="306"/>
      <c r="Y285" s="306"/>
      <c r="Z285" s="306"/>
      <c r="AA285" s="306"/>
      <c r="AB285" s="306"/>
      <c r="AC285" s="306"/>
      <c r="AD285" s="306"/>
      <c r="AE285" s="306"/>
      <c r="AF285" s="306"/>
      <c r="AG285" s="306"/>
      <c r="AH285" s="306"/>
      <c r="AI285" s="306"/>
      <c r="AJ285" s="306"/>
      <c r="AK285" s="306"/>
      <c r="AL285" s="306"/>
      <c r="AM285" s="306"/>
      <c r="AN285" s="306"/>
      <c r="AO285" s="306"/>
      <c r="AP285" s="224"/>
      <c r="AQ285" s="307"/>
      <c r="AR285" s="307"/>
      <c r="AS285" s="307"/>
      <c r="AT285" s="307"/>
      <c r="AU285" s="307"/>
      <c r="AV285" s="307"/>
      <c r="AW285" s="307"/>
      <c r="AX285" s="307"/>
      <c r="AY285" s="307"/>
      <c r="AZ285" s="307"/>
      <c r="BA285" s="307"/>
      <c r="BB285" s="307"/>
      <c r="BC285" s="307"/>
      <c r="BD285" s="307"/>
      <c r="BE285" s="307"/>
      <c r="BF285" s="225" t="s">
        <v>105</v>
      </c>
      <c r="BG285" s="256">
        <f t="shared" si="22"/>
        <v>0</v>
      </c>
      <c r="BH285" s="226">
        <v>0</v>
      </c>
      <c r="BI285" s="226">
        <v>0</v>
      </c>
      <c r="BJ285" s="253">
        <v>0</v>
      </c>
      <c r="BK285" s="253">
        <v>0</v>
      </c>
    </row>
    <row r="286" spans="1:63" s="223" customFormat="1" ht="65.25" customHeight="1">
      <c r="A286" s="306" t="s">
        <v>106</v>
      </c>
      <c r="B286" s="306"/>
      <c r="C286" s="306"/>
      <c r="D286" s="306"/>
      <c r="E286" s="306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224"/>
      <c r="AQ286" s="307"/>
      <c r="AR286" s="307"/>
      <c r="AS286" s="307"/>
      <c r="AT286" s="307"/>
      <c r="AU286" s="307"/>
      <c r="AV286" s="307"/>
      <c r="AW286" s="307"/>
      <c r="AX286" s="307"/>
      <c r="AY286" s="307"/>
      <c r="AZ286" s="307"/>
      <c r="BA286" s="307"/>
      <c r="BB286" s="307"/>
      <c r="BC286" s="307"/>
      <c r="BD286" s="307"/>
      <c r="BE286" s="307"/>
      <c r="BF286" s="225" t="s">
        <v>107</v>
      </c>
      <c r="BG286" s="256">
        <f t="shared" si="22"/>
        <v>0</v>
      </c>
      <c r="BH286" s="226">
        <v>0</v>
      </c>
      <c r="BI286" s="226">
        <v>0</v>
      </c>
      <c r="BJ286" s="253">
        <v>0</v>
      </c>
      <c r="BK286" s="253">
        <v>0</v>
      </c>
    </row>
    <row r="287" spans="1:63" s="223" customFormat="1" ht="33.75" customHeight="1">
      <c r="A287" s="306" t="s">
        <v>108</v>
      </c>
      <c r="B287" s="306"/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306"/>
      <c r="AK287" s="306"/>
      <c r="AL287" s="306"/>
      <c r="AM287" s="306"/>
      <c r="AN287" s="306"/>
      <c r="AO287" s="306"/>
      <c r="AP287" s="224"/>
      <c r="AQ287" s="307"/>
      <c r="AR287" s="307"/>
      <c r="AS287" s="307"/>
      <c r="AT287" s="307"/>
      <c r="AU287" s="307"/>
      <c r="AV287" s="307"/>
      <c r="AW287" s="307"/>
      <c r="AX287" s="307"/>
      <c r="AY287" s="307"/>
      <c r="AZ287" s="307"/>
      <c r="BA287" s="307"/>
      <c r="BB287" s="307"/>
      <c r="BC287" s="307"/>
      <c r="BD287" s="307"/>
      <c r="BE287" s="307"/>
      <c r="BF287" s="225" t="s">
        <v>109</v>
      </c>
      <c r="BG287" s="256">
        <f t="shared" si="22"/>
        <v>0</v>
      </c>
      <c r="BH287" s="226">
        <v>0</v>
      </c>
      <c r="BI287" s="226">
        <v>0</v>
      </c>
      <c r="BJ287" s="253">
        <v>0</v>
      </c>
      <c r="BK287" s="253">
        <v>0</v>
      </c>
    </row>
    <row r="288" spans="1:63" s="223" customFormat="1" ht="42.75" customHeight="1">
      <c r="A288" s="312" t="s">
        <v>110</v>
      </c>
      <c r="B288" s="312"/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312"/>
      <c r="P288" s="312"/>
      <c r="Q288" s="312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I288" s="312"/>
      <c r="AJ288" s="312"/>
      <c r="AK288" s="312"/>
      <c r="AL288" s="312"/>
      <c r="AM288" s="312"/>
      <c r="AN288" s="312"/>
      <c r="AO288" s="312"/>
      <c r="AP288" s="233">
        <v>300</v>
      </c>
      <c r="AQ288" s="313" t="s">
        <v>21</v>
      </c>
      <c r="AR288" s="313"/>
      <c r="AS288" s="313"/>
      <c r="AT288" s="313"/>
      <c r="AU288" s="313"/>
      <c r="AV288" s="313"/>
      <c r="AW288" s="313"/>
      <c r="AX288" s="313"/>
      <c r="AY288" s="313"/>
      <c r="AZ288" s="313"/>
      <c r="BA288" s="313"/>
      <c r="BB288" s="313"/>
      <c r="BC288" s="234"/>
      <c r="BD288" s="234"/>
      <c r="BE288" s="234"/>
      <c r="BF288" s="234" t="s">
        <v>21</v>
      </c>
      <c r="BG288" s="256">
        <f>BG290+BG291+BG292+BG293+BG294+BG295+BG296+BG297+BG298</f>
        <v>0</v>
      </c>
      <c r="BH288" s="256">
        <f>BH290+BH291</f>
        <v>0</v>
      </c>
      <c r="BI288" s="256">
        <f>BI290+BI291</f>
        <v>0</v>
      </c>
      <c r="BJ288" s="256">
        <f>BJ290+BJ291</f>
        <v>0</v>
      </c>
      <c r="BK288" s="256">
        <f>BK290+BK291</f>
        <v>0</v>
      </c>
    </row>
    <row r="289" spans="1:63" s="223" customFormat="1" ht="18.75" customHeight="1">
      <c r="A289" s="306" t="s">
        <v>111</v>
      </c>
      <c r="B289" s="306"/>
      <c r="C289" s="306"/>
      <c r="D289" s="306"/>
      <c r="E289" s="306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306"/>
      <c r="AA289" s="306"/>
      <c r="AB289" s="306"/>
      <c r="AC289" s="306"/>
      <c r="AD289" s="306"/>
      <c r="AE289" s="306"/>
      <c r="AF289" s="306"/>
      <c r="AG289" s="306"/>
      <c r="AH289" s="306"/>
      <c r="AI289" s="306"/>
      <c r="AJ289" s="306"/>
      <c r="AK289" s="306"/>
      <c r="AL289" s="306"/>
      <c r="AM289" s="306"/>
      <c r="AN289" s="306"/>
      <c r="AO289" s="306"/>
      <c r="AP289" s="224"/>
      <c r="AQ289" s="307"/>
      <c r="AR289" s="307"/>
      <c r="AS289" s="307"/>
      <c r="AT289" s="307"/>
      <c r="AU289" s="307"/>
      <c r="AV289" s="307"/>
      <c r="AW289" s="307"/>
      <c r="AX289" s="307"/>
      <c r="AY289" s="307"/>
      <c r="AZ289" s="307"/>
      <c r="BA289" s="307"/>
      <c r="BB289" s="307"/>
      <c r="BC289" s="225"/>
      <c r="BD289" s="225"/>
      <c r="BE289" s="225"/>
      <c r="BF289" s="225"/>
      <c r="BG289" s="256"/>
      <c r="BH289" s="226"/>
      <c r="BI289" s="226"/>
      <c r="BJ289" s="226"/>
      <c r="BK289" s="228"/>
    </row>
    <row r="290" spans="1:63" s="223" customFormat="1" ht="33" customHeight="1">
      <c r="A290" s="306" t="s">
        <v>112</v>
      </c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  <c r="AA290" s="306"/>
      <c r="AB290" s="306"/>
      <c r="AC290" s="306"/>
      <c r="AD290" s="306"/>
      <c r="AE290" s="306"/>
      <c r="AF290" s="306"/>
      <c r="AG290" s="306"/>
      <c r="AH290" s="306"/>
      <c r="AI290" s="306"/>
      <c r="AJ290" s="306"/>
      <c r="AK290" s="306"/>
      <c r="AL290" s="306"/>
      <c r="AM290" s="306"/>
      <c r="AN290" s="306"/>
      <c r="AO290" s="306"/>
      <c r="AP290" s="224"/>
      <c r="AQ290" s="307" t="s">
        <v>59</v>
      </c>
      <c r="AR290" s="307"/>
      <c r="AS290" s="307"/>
      <c r="AT290" s="307"/>
      <c r="AU290" s="307"/>
      <c r="AV290" s="307"/>
      <c r="AW290" s="307"/>
      <c r="AX290" s="307"/>
      <c r="AY290" s="307"/>
      <c r="AZ290" s="307"/>
      <c r="BA290" s="307"/>
      <c r="BB290" s="307"/>
      <c r="BC290" s="225"/>
      <c r="BD290" s="225"/>
      <c r="BE290" s="225"/>
      <c r="BF290" s="225" t="s">
        <v>113</v>
      </c>
      <c r="BG290" s="256">
        <f>BH290+BI290+BJ290+BK290</f>
        <v>0</v>
      </c>
      <c r="BH290" s="226">
        <v>0</v>
      </c>
      <c r="BI290" s="226">
        <v>0</v>
      </c>
      <c r="BJ290" s="226">
        <v>0</v>
      </c>
      <c r="BK290" s="226">
        <v>0</v>
      </c>
    </row>
    <row r="291" spans="1:63" s="223" customFormat="1" ht="32.25" customHeight="1">
      <c r="A291" s="306" t="s">
        <v>114</v>
      </c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  <c r="M291" s="306"/>
      <c r="N291" s="306"/>
      <c r="O291" s="306"/>
      <c r="P291" s="306"/>
      <c r="Q291" s="306"/>
      <c r="R291" s="306"/>
      <c r="S291" s="306"/>
      <c r="T291" s="306"/>
      <c r="U291" s="306"/>
      <c r="V291" s="306"/>
      <c r="W291" s="306"/>
      <c r="X291" s="306"/>
      <c r="Y291" s="306"/>
      <c r="Z291" s="306"/>
      <c r="AA291" s="306"/>
      <c r="AB291" s="306"/>
      <c r="AC291" s="306"/>
      <c r="AD291" s="306"/>
      <c r="AE291" s="306"/>
      <c r="AF291" s="306"/>
      <c r="AG291" s="306"/>
      <c r="AH291" s="306"/>
      <c r="AI291" s="306"/>
      <c r="AJ291" s="306"/>
      <c r="AK291" s="306"/>
      <c r="AL291" s="306"/>
      <c r="AM291" s="306"/>
      <c r="AN291" s="306"/>
      <c r="AO291" s="306"/>
      <c r="AP291" s="224"/>
      <c r="AQ291" s="307" t="s">
        <v>59</v>
      </c>
      <c r="AR291" s="307"/>
      <c r="AS291" s="307"/>
      <c r="AT291" s="307"/>
      <c r="AU291" s="307"/>
      <c r="AV291" s="307"/>
      <c r="AW291" s="307"/>
      <c r="AX291" s="307"/>
      <c r="AY291" s="307"/>
      <c r="AZ291" s="307"/>
      <c r="BA291" s="307"/>
      <c r="BB291" s="307"/>
      <c r="BC291" s="225"/>
      <c r="BD291" s="225"/>
      <c r="BE291" s="225"/>
      <c r="BF291" s="225" t="s">
        <v>115</v>
      </c>
      <c r="BG291" s="256">
        <f>BH291+BI291+BJ291+BK291</f>
        <v>0</v>
      </c>
      <c r="BH291" s="256">
        <f>BH292+BH293+BH294+BH295+BH296+BH297+BH298</f>
        <v>0</v>
      </c>
      <c r="BI291" s="256">
        <f>BI292+BI293+BI294+BI295+BI296+BI297+BI298</f>
        <v>0</v>
      </c>
      <c r="BJ291" s="256">
        <f>BJ292+BJ293+BJ294+BJ295+BJ296+BJ297+BJ298</f>
        <v>0</v>
      </c>
      <c r="BK291" s="256">
        <f>BK292+BK293+BK294+BK295+BK296+BK297+BK298</f>
        <v>0</v>
      </c>
    </row>
    <row r="292" spans="1:63" s="223" customFormat="1" ht="49.5" customHeight="1">
      <c r="A292" s="306" t="s">
        <v>116</v>
      </c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  <c r="R292" s="306"/>
      <c r="S292" s="306"/>
      <c r="T292" s="306"/>
      <c r="U292" s="306"/>
      <c r="V292" s="306"/>
      <c r="W292" s="306"/>
      <c r="X292" s="306"/>
      <c r="Y292" s="306"/>
      <c r="Z292" s="306"/>
      <c r="AA292" s="306"/>
      <c r="AB292" s="306"/>
      <c r="AC292" s="306"/>
      <c r="AD292" s="306"/>
      <c r="AE292" s="306"/>
      <c r="AF292" s="306"/>
      <c r="AG292" s="306"/>
      <c r="AH292" s="306"/>
      <c r="AI292" s="306"/>
      <c r="AJ292" s="306"/>
      <c r="AK292" s="306"/>
      <c r="AL292" s="306"/>
      <c r="AM292" s="306"/>
      <c r="AN292" s="306"/>
      <c r="AO292" s="306"/>
      <c r="AP292" s="224"/>
      <c r="AQ292" s="307" t="s">
        <v>59</v>
      </c>
      <c r="AR292" s="307"/>
      <c r="AS292" s="307"/>
      <c r="AT292" s="307"/>
      <c r="AU292" s="307"/>
      <c r="AV292" s="307"/>
      <c r="AW292" s="307"/>
      <c r="AX292" s="307"/>
      <c r="AY292" s="307"/>
      <c r="AZ292" s="307"/>
      <c r="BA292" s="307"/>
      <c r="BB292" s="307"/>
      <c r="BC292" s="225"/>
      <c r="BD292" s="225"/>
      <c r="BE292" s="225"/>
      <c r="BF292" s="225" t="s">
        <v>117</v>
      </c>
      <c r="BG292" s="256">
        <f aca="true" t="shared" si="23" ref="BG292:BG298">BH292+BI292+BJ292+BK292</f>
        <v>0</v>
      </c>
      <c r="BH292" s="226">
        <v>0</v>
      </c>
      <c r="BI292" s="226">
        <v>0</v>
      </c>
      <c r="BJ292" s="226">
        <v>0</v>
      </c>
      <c r="BK292" s="226">
        <v>0</v>
      </c>
    </row>
    <row r="293" spans="1:63" s="223" customFormat="1" ht="55.5" customHeight="1">
      <c r="A293" s="306" t="s">
        <v>118</v>
      </c>
      <c r="B293" s="306"/>
      <c r="C293" s="306"/>
      <c r="D293" s="306"/>
      <c r="E293" s="306"/>
      <c r="F293" s="306"/>
      <c r="G293" s="306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  <c r="R293" s="306"/>
      <c r="S293" s="306"/>
      <c r="T293" s="306"/>
      <c r="U293" s="306"/>
      <c r="V293" s="306"/>
      <c r="W293" s="306"/>
      <c r="X293" s="306"/>
      <c r="Y293" s="306"/>
      <c r="Z293" s="306"/>
      <c r="AA293" s="306"/>
      <c r="AB293" s="306"/>
      <c r="AC293" s="306"/>
      <c r="AD293" s="306"/>
      <c r="AE293" s="306"/>
      <c r="AF293" s="306"/>
      <c r="AG293" s="306"/>
      <c r="AH293" s="306"/>
      <c r="AI293" s="306"/>
      <c r="AJ293" s="306"/>
      <c r="AK293" s="306"/>
      <c r="AL293" s="306"/>
      <c r="AM293" s="306"/>
      <c r="AN293" s="306"/>
      <c r="AO293" s="306"/>
      <c r="AP293" s="224"/>
      <c r="AQ293" s="307" t="s">
        <v>59</v>
      </c>
      <c r="AR293" s="307"/>
      <c r="AS293" s="307"/>
      <c r="AT293" s="307"/>
      <c r="AU293" s="307"/>
      <c r="AV293" s="307"/>
      <c r="AW293" s="307"/>
      <c r="AX293" s="307"/>
      <c r="AY293" s="307"/>
      <c r="AZ293" s="307"/>
      <c r="BA293" s="307"/>
      <c r="BB293" s="307"/>
      <c r="BC293" s="225"/>
      <c r="BD293" s="225"/>
      <c r="BE293" s="225"/>
      <c r="BF293" s="225" t="s">
        <v>119</v>
      </c>
      <c r="BG293" s="256">
        <f t="shared" si="23"/>
        <v>0</v>
      </c>
      <c r="BH293" s="226">
        <v>0</v>
      </c>
      <c r="BI293" s="226">
        <v>0</v>
      </c>
      <c r="BJ293" s="226">
        <v>0</v>
      </c>
      <c r="BK293" s="226">
        <v>0</v>
      </c>
    </row>
    <row r="294" spans="1:63" s="223" customFormat="1" ht="34.5" customHeight="1">
      <c r="A294" s="306" t="s">
        <v>120</v>
      </c>
      <c r="B294" s="306"/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306"/>
      <c r="P294" s="306"/>
      <c r="Q294" s="306"/>
      <c r="R294" s="306"/>
      <c r="S294" s="306"/>
      <c r="T294" s="306"/>
      <c r="U294" s="306"/>
      <c r="V294" s="306"/>
      <c r="W294" s="306"/>
      <c r="X294" s="306"/>
      <c r="Y294" s="306"/>
      <c r="Z294" s="306"/>
      <c r="AA294" s="306"/>
      <c r="AB294" s="306"/>
      <c r="AC294" s="306"/>
      <c r="AD294" s="306"/>
      <c r="AE294" s="306"/>
      <c r="AF294" s="306"/>
      <c r="AG294" s="306"/>
      <c r="AH294" s="306"/>
      <c r="AI294" s="306"/>
      <c r="AJ294" s="306"/>
      <c r="AK294" s="306"/>
      <c r="AL294" s="306"/>
      <c r="AM294" s="306"/>
      <c r="AN294" s="306"/>
      <c r="AO294" s="306"/>
      <c r="AP294" s="224"/>
      <c r="AQ294" s="307" t="s">
        <v>59</v>
      </c>
      <c r="AR294" s="307"/>
      <c r="AS294" s="307"/>
      <c r="AT294" s="307"/>
      <c r="AU294" s="307"/>
      <c r="AV294" s="307"/>
      <c r="AW294" s="307"/>
      <c r="AX294" s="307"/>
      <c r="AY294" s="307"/>
      <c r="AZ294" s="307"/>
      <c r="BA294" s="307"/>
      <c r="BB294" s="307"/>
      <c r="BC294" s="225"/>
      <c r="BD294" s="225"/>
      <c r="BE294" s="225"/>
      <c r="BF294" s="225" t="s">
        <v>121</v>
      </c>
      <c r="BG294" s="256">
        <f t="shared" si="23"/>
        <v>0</v>
      </c>
      <c r="BH294" s="226">
        <v>0</v>
      </c>
      <c r="BI294" s="226">
        <v>0</v>
      </c>
      <c r="BJ294" s="226">
        <v>0</v>
      </c>
      <c r="BK294" s="226">
        <v>0</v>
      </c>
    </row>
    <row r="295" spans="1:63" s="223" customFormat="1" ht="35.25" customHeight="1">
      <c r="A295" s="306" t="s">
        <v>122</v>
      </c>
      <c r="B295" s="306"/>
      <c r="C295" s="306"/>
      <c r="D295" s="306"/>
      <c r="E295" s="306"/>
      <c r="F295" s="306"/>
      <c r="G295" s="306"/>
      <c r="H295" s="306"/>
      <c r="I295" s="306"/>
      <c r="J295" s="306"/>
      <c r="K295" s="306"/>
      <c r="L295" s="306"/>
      <c r="M295" s="306"/>
      <c r="N295" s="306"/>
      <c r="O295" s="306"/>
      <c r="P295" s="306"/>
      <c r="Q295" s="306"/>
      <c r="R295" s="306"/>
      <c r="S295" s="306"/>
      <c r="T295" s="306"/>
      <c r="U295" s="306"/>
      <c r="V295" s="306"/>
      <c r="W295" s="306"/>
      <c r="X295" s="306"/>
      <c r="Y295" s="306"/>
      <c r="Z295" s="306"/>
      <c r="AA295" s="306"/>
      <c r="AB295" s="306"/>
      <c r="AC295" s="306"/>
      <c r="AD295" s="306"/>
      <c r="AE295" s="306"/>
      <c r="AF295" s="306"/>
      <c r="AG295" s="306"/>
      <c r="AH295" s="306"/>
      <c r="AI295" s="306"/>
      <c r="AJ295" s="306"/>
      <c r="AK295" s="306"/>
      <c r="AL295" s="306"/>
      <c r="AM295" s="306"/>
      <c r="AN295" s="306"/>
      <c r="AO295" s="306"/>
      <c r="AP295" s="224"/>
      <c r="AQ295" s="307"/>
      <c r="AR295" s="307"/>
      <c r="AS295" s="307"/>
      <c r="AT295" s="307"/>
      <c r="AU295" s="307"/>
      <c r="AV295" s="307"/>
      <c r="AW295" s="307"/>
      <c r="AX295" s="307"/>
      <c r="AY295" s="307"/>
      <c r="AZ295" s="307"/>
      <c r="BA295" s="307"/>
      <c r="BB295" s="307"/>
      <c r="BC295" s="225"/>
      <c r="BD295" s="225"/>
      <c r="BE295" s="225"/>
      <c r="BF295" s="225" t="s">
        <v>123</v>
      </c>
      <c r="BG295" s="256">
        <f t="shared" si="23"/>
        <v>0</v>
      </c>
      <c r="BH295" s="226">
        <v>0</v>
      </c>
      <c r="BI295" s="226">
        <v>0</v>
      </c>
      <c r="BJ295" s="226">
        <v>0</v>
      </c>
      <c r="BK295" s="226">
        <v>0</v>
      </c>
    </row>
    <row r="296" spans="1:63" s="223" customFormat="1" ht="35.25" customHeight="1">
      <c r="A296" s="306" t="s">
        <v>124</v>
      </c>
      <c r="B296" s="306"/>
      <c r="C296" s="306"/>
      <c r="D296" s="306"/>
      <c r="E296" s="306"/>
      <c r="F296" s="306"/>
      <c r="G296" s="306"/>
      <c r="H296" s="306"/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  <c r="AA296" s="306"/>
      <c r="AB296" s="306"/>
      <c r="AC296" s="306"/>
      <c r="AD296" s="306"/>
      <c r="AE296" s="306"/>
      <c r="AF296" s="306"/>
      <c r="AG296" s="306"/>
      <c r="AH296" s="306"/>
      <c r="AI296" s="306"/>
      <c r="AJ296" s="306"/>
      <c r="AK296" s="306"/>
      <c r="AL296" s="306"/>
      <c r="AM296" s="306"/>
      <c r="AN296" s="306"/>
      <c r="AO296" s="306"/>
      <c r="AP296" s="224"/>
      <c r="AQ296" s="307"/>
      <c r="AR296" s="307"/>
      <c r="AS296" s="307"/>
      <c r="AT296" s="307"/>
      <c r="AU296" s="307"/>
      <c r="AV296" s="307"/>
      <c r="AW296" s="307"/>
      <c r="AX296" s="307"/>
      <c r="AY296" s="307"/>
      <c r="AZ296" s="307"/>
      <c r="BA296" s="307"/>
      <c r="BB296" s="307"/>
      <c r="BC296" s="225"/>
      <c r="BD296" s="225"/>
      <c r="BE296" s="225"/>
      <c r="BF296" s="225" t="s">
        <v>125</v>
      </c>
      <c r="BG296" s="256">
        <f t="shared" si="23"/>
        <v>0</v>
      </c>
      <c r="BH296" s="226">
        <v>0</v>
      </c>
      <c r="BI296" s="226">
        <v>0</v>
      </c>
      <c r="BJ296" s="226">
        <v>0</v>
      </c>
      <c r="BK296" s="226">
        <v>0</v>
      </c>
    </row>
    <row r="297" spans="1:63" s="223" customFormat="1" ht="34.5" customHeight="1">
      <c r="A297" s="306" t="s">
        <v>126</v>
      </c>
      <c r="B297" s="306"/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  <c r="Q297" s="306"/>
      <c r="R297" s="306"/>
      <c r="S297" s="306"/>
      <c r="T297" s="306"/>
      <c r="U297" s="306"/>
      <c r="V297" s="306"/>
      <c r="W297" s="306"/>
      <c r="X297" s="306"/>
      <c r="Y297" s="306"/>
      <c r="Z297" s="306"/>
      <c r="AA297" s="306"/>
      <c r="AB297" s="306"/>
      <c r="AC297" s="306"/>
      <c r="AD297" s="306"/>
      <c r="AE297" s="306"/>
      <c r="AF297" s="306"/>
      <c r="AG297" s="306"/>
      <c r="AH297" s="306"/>
      <c r="AI297" s="306"/>
      <c r="AJ297" s="306"/>
      <c r="AK297" s="306"/>
      <c r="AL297" s="306"/>
      <c r="AM297" s="306"/>
      <c r="AN297" s="306"/>
      <c r="AO297" s="306"/>
      <c r="AP297" s="224"/>
      <c r="AQ297" s="307"/>
      <c r="AR297" s="307"/>
      <c r="AS297" s="307"/>
      <c r="AT297" s="307"/>
      <c r="AU297" s="307"/>
      <c r="AV297" s="307"/>
      <c r="AW297" s="307"/>
      <c r="AX297" s="307"/>
      <c r="AY297" s="307"/>
      <c r="AZ297" s="307"/>
      <c r="BA297" s="307"/>
      <c r="BB297" s="307"/>
      <c r="BC297" s="225"/>
      <c r="BD297" s="225"/>
      <c r="BE297" s="225"/>
      <c r="BF297" s="225" t="s">
        <v>127</v>
      </c>
      <c r="BG297" s="256">
        <f t="shared" si="23"/>
        <v>0</v>
      </c>
      <c r="BH297" s="226">
        <v>0</v>
      </c>
      <c r="BI297" s="226">
        <v>0</v>
      </c>
      <c r="BJ297" s="226">
        <v>0</v>
      </c>
      <c r="BK297" s="226">
        <v>0</v>
      </c>
    </row>
    <row r="298" spans="1:63" s="223" customFormat="1" ht="50.25" customHeight="1">
      <c r="A298" s="306" t="s">
        <v>137</v>
      </c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  <c r="N298" s="306"/>
      <c r="O298" s="306"/>
      <c r="P298" s="306"/>
      <c r="Q298" s="306"/>
      <c r="R298" s="306"/>
      <c r="S298" s="306"/>
      <c r="T298" s="306"/>
      <c r="U298" s="306"/>
      <c r="V298" s="306"/>
      <c r="W298" s="306"/>
      <c r="X298" s="306"/>
      <c r="Y298" s="306"/>
      <c r="Z298" s="306"/>
      <c r="AA298" s="306"/>
      <c r="AB298" s="306"/>
      <c r="AC298" s="306"/>
      <c r="AD298" s="306"/>
      <c r="AE298" s="306"/>
      <c r="AF298" s="306"/>
      <c r="AG298" s="306"/>
      <c r="AH298" s="306"/>
      <c r="AI298" s="306"/>
      <c r="AJ298" s="306"/>
      <c r="AK298" s="306"/>
      <c r="AL298" s="306"/>
      <c r="AM298" s="306"/>
      <c r="AN298" s="306"/>
      <c r="AO298" s="306"/>
      <c r="AP298" s="224"/>
      <c r="AQ298" s="307"/>
      <c r="AR298" s="307"/>
      <c r="AS298" s="307"/>
      <c r="AT298" s="307"/>
      <c r="AU298" s="307"/>
      <c r="AV298" s="307"/>
      <c r="AW298" s="307"/>
      <c r="AX298" s="307"/>
      <c r="AY298" s="307"/>
      <c r="AZ298" s="307"/>
      <c r="BA298" s="307"/>
      <c r="BB298" s="307"/>
      <c r="BC298" s="225"/>
      <c r="BD298" s="225"/>
      <c r="BE298" s="225"/>
      <c r="BF298" s="225" t="s">
        <v>138</v>
      </c>
      <c r="BG298" s="256">
        <f t="shared" si="23"/>
        <v>0</v>
      </c>
      <c r="BH298" s="226">
        <v>0</v>
      </c>
      <c r="BI298" s="226">
        <v>0</v>
      </c>
      <c r="BJ298" s="226">
        <v>0</v>
      </c>
      <c r="BK298" s="226">
        <v>0</v>
      </c>
    </row>
    <row r="299" spans="1:63" s="223" customFormat="1" ht="39" customHeight="1">
      <c r="A299" s="312" t="s">
        <v>130</v>
      </c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312"/>
      <c r="P299" s="312"/>
      <c r="Q299" s="312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I299" s="312"/>
      <c r="AJ299" s="312"/>
      <c r="AK299" s="312"/>
      <c r="AL299" s="312"/>
      <c r="AM299" s="312"/>
      <c r="AN299" s="312"/>
      <c r="AO299" s="312"/>
      <c r="AP299" s="233">
        <v>350</v>
      </c>
      <c r="AQ299" s="307"/>
      <c r="AR299" s="307"/>
      <c r="AS299" s="307"/>
      <c r="AT299" s="307"/>
      <c r="AU299" s="307"/>
      <c r="AV299" s="307"/>
      <c r="AW299" s="307"/>
      <c r="AX299" s="307"/>
      <c r="AY299" s="307"/>
      <c r="AZ299" s="307"/>
      <c r="BA299" s="307"/>
      <c r="BB299" s="307"/>
      <c r="BC299" s="225"/>
      <c r="BD299" s="225"/>
      <c r="BE299" s="225"/>
      <c r="BF299" s="225"/>
      <c r="BG299" s="256">
        <f>BG301+BG302</f>
        <v>0</v>
      </c>
      <c r="BH299" s="256">
        <f>BH301+BH302</f>
        <v>0</v>
      </c>
      <c r="BI299" s="256">
        <f>BI301+BI302</f>
        <v>0</v>
      </c>
      <c r="BJ299" s="256">
        <f>BJ301+BJ302</f>
        <v>0</v>
      </c>
      <c r="BK299" s="256">
        <f>BK301+BK302</f>
        <v>0</v>
      </c>
    </row>
    <row r="300" spans="1:63" s="223" customFormat="1" ht="18.75" customHeight="1">
      <c r="A300" s="306" t="s">
        <v>9</v>
      </c>
      <c r="B300" s="306"/>
      <c r="C300" s="306"/>
      <c r="D300" s="306"/>
      <c r="E300" s="306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  <c r="AA300" s="306"/>
      <c r="AB300" s="306"/>
      <c r="AC300" s="306"/>
      <c r="AD300" s="306"/>
      <c r="AE300" s="306"/>
      <c r="AF300" s="306"/>
      <c r="AG300" s="306"/>
      <c r="AH300" s="306"/>
      <c r="AI300" s="306"/>
      <c r="AJ300" s="306"/>
      <c r="AK300" s="306"/>
      <c r="AL300" s="306"/>
      <c r="AM300" s="306"/>
      <c r="AN300" s="306"/>
      <c r="AO300" s="306"/>
      <c r="AP300" s="224"/>
      <c r="AQ300" s="307"/>
      <c r="AR300" s="307"/>
      <c r="AS300" s="307"/>
      <c r="AT300" s="307"/>
      <c r="AU300" s="307"/>
      <c r="AV300" s="307"/>
      <c r="AW300" s="307"/>
      <c r="AX300" s="307"/>
      <c r="AY300" s="307"/>
      <c r="AZ300" s="307"/>
      <c r="BA300" s="307"/>
      <c r="BB300" s="307"/>
      <c r="BC300" s="225"/>
      <c r="BD300" s="225"/>
      <c r="BE300" s="225"/>
      <c r="BF300" s="225"/>
      <c r="BG300" s="256"/>
      <c r="BH300" s="226"/>
      <c r="BI300" s="226"/>
      <c r="BJ300" s="226"/>
      <c r="BK300" s="226"/>
    </row>
    <row r="301" spans="1:63" s="223" customFormat="1" ht="81" customHeight="1">
      <c r="A301" s="306" t="s">
        <v>131</v>
      </c>
      <c r="B301" s="306"/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  <c r="AA301" s="306"/>
      <c r="AB301" s="306"/>
      <c r="AC301" s="306"/>
      <c r="AD301" s="306"/>
      <c r="AE301" s="306"/>
      <c r="AF301" s="306"/>
      <c r="AG301" s="306"/>
      <c r="AH301" s="306"/>
      <c r="AI301" s="306"/>
      <c r="AJ301" s="306"/>
      <c r="AK301" s="306"/>
      <c r="AL301" s="306"/>
      <c r="AM301" s="306"/>
      <c r="AN301" s="306"/>
      <c r="AO301" s="306"/>
      <c r="AP301" s="224"/>
      <c r="AQ301" s="307"/>
      <c r="AR301" s="307"/>
      <c r="AS301" s="307"/>
      <c r="AT301" s="307"/>
      <c r="AU301" s="307"/>
      <c r="AV301" s="307"/>
      <c r="AW301" s="307"/>
      <c r="AX301" s="307"/>
      <c r="AY301" s="307"/>
      <c r="AZ301" s="307"/>
      <c r="BA301" s="307"/>
      <c r="BB301" s="307"/>
      <c r="BC301" s="225"/>
      <c r="BD301" s="225"/>
      <c r="BE301" s="225"/>
      <c r="BF301" s="225" t="s">
        <v>132</v>
      </c>
      <c r="BG301" s="256">
        <f>BH301+BI301+BJ301+BK301</f>
        <v>0</v>
      </c>
      <c r="BH301" s="226">
        <v>0</v>
      </c>
      <c r="BI301" s="226">
        <v>0</v>
      </c>
      <c r="BJ301" s="226">
        <v>0</v>
      </c>
      <c r="BK301" s="226">
        <v>0</v>
      </c>
    </row>
    <row r="302" spans="1:63" s="223" customFormat="1" ht="82.5" customHeight="1">
      <c r="A302" s="306" t="s">
        <v>133</v>
      </c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  <c r="AA302" s="306"/>
      <c r="AB302" s="306"/>
      <c r="AC302" s="306"/>
      <c r="AD302" s="306"/>
      <c r="AE302" s="306"/>
      <c r="AF302" s="306"/>
      <c r="AG302" s="306"/>
      <c r="AH302" s="306"/>
      <c r="AI302" s="306"/>
      <c r="AJ302" s="306"/>
      <c r="AK302" s="306"/>
      <c r="AL302" s="306"/>
      <c r="AM302" s="306"/>
      <c r="AN302" s="306"/>
      <c r="AO302" s="306"/>
      <c r="AP302" s="224"/>
      <c r="AQ302" s="307"/>
      <c r="AR302" s="307"/>
      <c r="AS302" s="307"/>
      <c r="AT302" s="307"/>
      <c r="AU302" s="307"/>
      <c r="AV302" s="307"/>
      <c r="AW302" s="307"/>
      <c r="AX302" s="307"/>
      <c r="AY302" s="307"/>
      <c r="AZ302" s="307"/>
      <c r="BA302" s="307"/>
      <c r="BB302" s="307"/>
      <c r="BC302" s="225"/>
      <c r="BD302" s="225"/>
      <c r="BE302" s="225"/>
      <c r="BF302" s="225" t="s">
        <v>134</v>
      </c>
      <c r="BG302" s="256">
        <f>BH302+BI302+BJ302+BK302</f>
        <v>0</v>
      </c>
      <c r="BH302" s="226">
        <v>0</v>
      </c>
      <c r="BI302" s="226">
        <v>0</v>
      </c>
      <c r="BJ302" s="226">
        <v>0</v>
      </c>
      <c r="BK302" s="226">
        <v>0</v>
      </c>
    </row>
    <row r="303" spans="1:63" s="260" customFormat="1" ht="61.5" customHeight="1">
      <c r="A303" s="317" t="s">
        <v>41</v>
      </c>
      <c r="B303" s="317"/>
      <c r="C303" s="317"/>
      <c r="D303" s="317"/>
      <c r="E303" s="317"/>
      <c r="F303" s="317"/>
      <c r="G303" s="317"/>
      <c r="H303" s="317"/>
      <c r="I303" s="317"/>
      <c r="J303" s="317"/>
      <c r="K303" s="317"/>
      <c r="L303" s="317"/>
      <c r="M303" s="317"/>
      <c r="N303" s="317"/>
      <c r="O303" s="317"/>
      <c r="P303" s="317"/>
      <c r="Q303" s="317"/>
      <c r="R303" s="317"/>
      <c r="S303" s="317"/>
      <c r="T303" s="317"/>
      <c r="U303" s="317"/>
      <c r="V303" s="317"/>
      <c r="W303" s="317"/>
      <c r="X303" s="317"/>
      <c r="Y303" s="317"/>
      <c r="Z303" s="317"/>
      <c r="AA303" s="317"/>
      <c r="AB303" s="317"/>
      <c r="AC303" s="317"/>
      <c r="AD303" s="317"/>
      <c r="AE303" s="317"/>
      <c r="AF303" s="317"/>
      <c r="AG303" s="317"/>
      <c r="AH303" s="317"/>
      <c r="AI303" s="317"/>
      <c r="AJ303" s="317"/>
      <c r="AK303" s="317"/>
      <c r="AL303" s="317"/>
      <c r="AM303" s="317"/>
      <c r="AN303" s="317"/>
      <c r="AO303" s="317"/>
      <c r="AP303" s="257"/>
      <c r="AQ303" s="322"/>
      <c r="AR303" s="322"/>
      <c r="AS303" s="322"/>
      <c r="AT303" s="322"/>
      <c r="AU303" s="322"/>
      <c r="AV303" s="322"/>
      <c r="AW303" s="322"/>
      <c r="AX303" s="322"/>
      <c r="AY303" s="322"/>
      <c r="AZ303" s="322"/>
      <c r="BA303" s="322"/>
      <c r="BB303" s="322"/>
      <c r="BC303" s="258"/>
      <c r="BD303" s="258"/>
      <c r="BE303" s="258"/>
      <c r="BF303" s="258"/>
      <c r="BG303" s="259">
        <f>BH303+BI303+BJ303+BK303</f>
        <v>0</v>
      </c>
      <c r="BH303" s="259">
        <v>0</v>
      </c>
      <c r="BI303" s="259">
        <v>0</v>
      </c>
      <c r="BJ303" s="259">
        <v>0</v>
      </c>
      <c r="BK303" s="259">
        <v>0</v>
      </c>
    </row>
    <row r="304" spans="1:63" s="235" customFormat="1" ht="24.75" customHeight="1">
      <c r="A304" s="319" t="s">
        <v>143</v>
      </c>
      <c r="B304" s="319"/>
      <c r="C304" s="319"/>
      <c r="D304" s="319"/>
      <c r="E304" s="319"/>
      <c r="F304" s="319"/>
      <c r="G304" s="319"/>
      <c r="H304" s="319"/>
      <c r="I304" s="319"/>
      <c r="J304" s="319"/>
      <c r="K304" s="319"/>
      <c r="L304" s="319"/>
      <c r="M304" s="319"/>
      <c r="N304" s="319"/>
      <c r="O304" s="319"/>
      <c r="P304" s="319"/>
      <c r="Q304" s="319"/>
      <c r="R304" s="319"/>
      <c r="S304" s="319"/>
      <c r="T304" s="319"/>
      <c r="U304" s="319"/>
      <c r="V304" s="319"/>
      <c r="W304" s="319"/>
      <c r="X304" s="319"/>
      <c r="Y304" s="319"/>
      <c r="Z304" s="319"/>
      <c r="AA304" s="319"/>
      <c r="AB304" s="319"/>
      <c r="AC304" s="319"/>
      <c r="AD304" s="319"/>
      <c r="AE304" s="319"/>
      <c r="AF304" s="319"/>
      <c r="AG304" s="319"/>
      <c r="AH304" s="319"/>
      <c r="AI304" s="319"/>
      <c r="AJ304" s="319"/>
      <c r="AK304" s="319"/>
      <c r="AL304" s="319"/>
      <c r="AM304" s="319"/>
      <c r="AN304" s="319"/>
      <c r="AO304" s="319"/>
      <c r="AP304" s="261"/>
      <c r="AQ304" s="320"/>
      <c r="AR304" s="320"/>
      <c r="AS304" s="320"/>
      <c r="AT304" s="320"/>
      <c r="AU304" s="320"/>
      <c r="AV304" s="320"/>
      <c r="AW304" s="320"/>
      <c r="AX304" s="320"/>
      <c r="AY304" s="320"/>
      <c r="AZ304" s="320"/>
      <c r="BA304" s="320"/>
      <c r="BB304" s="320"/>
      <c r="BC304" s="262"/>
      <c r="BD304" s="262"/>
      <c r="BE304" s="262"/>
      <c r="BF304" s="263"/>
      <c r="BG304" s="263">
        <v>0</v>
      </c>
      <c r="BH304" s="263">
        <v>0</v>
      </c>
      <c r="BI304" s="263">
        <v>0</v>
      </c>
      <c r="BJ304" s="263">
        <f>BJ305</f>
        <v>0</v>
      </c>
      <c r="BK304" s="263">
        <v>0</v>
      </c>
    </row>
    <row r="305" spans="1:63" s="235" customFormat="1" ht="30" customHeight="1">
      <c r="A305" s="315" t="s">
        <v>144</v>
      </c>
      <c r="B305" s="315"/>
      <c r="C305" s="315"/>
      <c r="D305" s="315"/>
      <c r="E305" s="315"/>
      <c r="F305" s="315"/>
      <c r="G305" s="315"/>
      <c r="H305" s="315"/>
      <c r="I305" s="315"/>
      <c r="J305" s="315"/>
      <c r="K305" s="315"/>
      <c r="L305" s="315"/>
      <c r="M305" s="315"/>
      <c r="N305" s="315"/>
      <c r="O305" s="315"/>
      <c r="P305" s="315"/>
      <c r="Q305" s="315"/>
      <c r="R305" s="315"/>
      <c r="S305" s="315"/>
      <c r="T305" s="315"/>
      <c r="U305" s="315"/>
      <c r="V305" s="315"/>
      <c r="W305" s="315"/>
      <c r="X305" s="315"/>
      <c r="Y305" s="315"/>
      <c r="Z305" s="315"/>
      <c r="AA305" s="315"/>
      <c r="AB305" s="315"/>
      <c r="AC305" s="315"/>
      <c r="AD305" s="315"/>
      <c r="AE305" s="315"/>
      <c r="AF305" s="315"/>
      <c r="AG305" s="315"/>
      <c r="AH305" s="315"/>
      <c r="AI305" s="315"/>
      <c r="AJ305" s="315"/>
      <c r="AK305" s="315"/>
      <c r="AL305" s="315"/>
      <c r="AM305" s="315"/>
      <c r="AN305" s="315"/>
      <c r="AO305" s="315"/>
      <c r="AP305" s="236"/>
      <c r="AQ305" s="321"/>
      <c r="AR305" s="321"/>
      <c r="AS305" s="321"/>
      <c r="AT305" s="321"/>
      <c r="AU305" s="321"/>
      <c r="AV305" s="321"/>
      <c r="AW305" s="321"/>
      <c r="AX305" s="321"/>
      <c r="AY305" s="321"/>
      <c r="AZ305" s="321"/>
      <c r="BA305" s="321"/>
      <c r="BB305" s="321"/>
      <c r="BC305" s="237"/>
      <c r="BD305" s="237"/>
      <c r="BE305" s="237"/>
      <c r="BF305" s="249"/>
      <c r="BG305" s="263">
        <f>BH305+BI305+BJ305+BK305</f>
        <v>0</v>
      </c>
      <c r="BH305" s="263">
        <f>BH306+BH309+BH313+BH316+BH319+BH322</f>
        <v>0</v>
      </c>
      <c r="BI305" s="263">
        <f>BI306+BI309+BI313+BI316+BI319+BI322</f>
        <v>0</v>
      </c>
      <c r="BJ305" s="263">
        <f>BJ306+BJ309+BJ313+BJ316+BJ319+BJ322</f>
        <v>0</v>
      </c>
      <c r="BK305" s="263">
        <f>BK306+BK309+BK313+BK316+BK319+BK322</f>
        <v>0</v>
      </c>
    </row>
    <row r="306" spans="1:63" s="223" customFormat="1" ht="33.75" customHeight="1">
      <c r="A306" s="306" t="s">
        <v>145</v>
      </c>
      <c r="B306" s="306"/>
      <c r="C306" s="306"/>
      <c r="D306" s="306"/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306"/>
      <c r="AA306" s="306"/>
      <c r="AB306" s="306"/>
      <c r="AC306" s="306"/>
      <c r="AD306" s="306"/>
      <c r="AE306" s="306"/>
      <c r="AF306" s="306"/>
      <c r="AG306" s="306"/>
      <c r="AH306" s="306"/>
      <c r="AI306" s="306"/>
      <c r="AJ306" s="306"/>
      <c r="AK306" s="306"/>
      <c r="AL306" s="306"/>
      <c r="AM306" s="306"/>
      <c r="AN306" s="306"/>
      <c r="AO306" s="306"/>
      <c r="AP306" s="224"/>
      <c r="AQ306" s="307"/>
      <c r="AR306" s="307"/>
      <c r="AS306" s="307"/>
      <c r="AT306" s="307"/>
      <c r="AU306" s="307"/>
      <c r="AV306" s="307"/>
      <c r="AW306" s="307"/>
      <c r="AX306" s="307"/>
      <c r="AY306" s="307"/>
      <c r="AZ306" s="307"/>
      <c r="BA306" s="307"/>
      <c r="BB306" s="307"/>
      <c r="BC306" s="225"/>
      <c r="BD306" s="225"/>
      <c r="BE306" s="225"/>
      <c r="BF306" s="226"/>
      <c r="BG306" s="263">
        <f>BG307+BG308</f>
        <v>0</v>
      </c>
      <c r="BH306" s="263">
        <f>BH307+BH308</f>
        <v>0</v>
      </c>
      <c r="BI306" s="263">
        <f>BI307+BI308</f>
        <v>0</v>
      </c>
      <c r="BJ306" s="263">
        <f>BJ307+BJ308</f>
        <v>0</v>
      </c>
      <c r="BK306" s="263">
        <f>BK307+BK308</f>
        <v>0</v>
      </c>
    </row>
    <row r="307" spans="1:63" s="223" customFormat="1" ht="80.25" customHeight="1">
      <c r="A307" s="306" t="s">
        <v>146</v>
      </c>
      <c r="B307" s="306"/>
      <c r="C307" s="306"/>
      <c r="D307" s="306"/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  <c r="AA307" s="306"/>
      <c r="AB307" s="306"/>
      <c r="AC307" s="306"/>
      <c r="AD307" s="306"/>
      <c r="AE307" s="306"/>
      <c r="AF307" s="306"/>
      <c r="AG307" s="306"/>
      <c r="AH307" s="306"/>
      <c r="AI307" s="306"/>
      <c r="AJ307" s="306"/>
      <c r="AK307" s="306"/>
      <c r="AL307" s="306"/>
      <c r="AM307" s="306"/>
      <c r="AN307" s="306"/>
      <c r="AO307" s="306"/>
      <c r="AP307" s="224"/>
      <c r="AQ307" s="307" t="s">
        <v>59</v>
      </c>
      <c r="AR307" s="307"/>
      <c r="AS307" s="307"/>
      <c r="AT307" s="307"/>
      <c r="AU307" s="307"/>
      <c r="AV307" s="307"/>
      <c r="AW307" s="307"/>
      <c r="AX307" s="307"/>
      <c r="AY307" s="307"/>
      <c r="AZ307" s="307"/>
      <c r="BA307" s="307"/>
      <c r="BB307" s="307"/>
      <c r="BC307" s="225"/>
      <c r="BD307" s="225"/>
      <c r="BE307" s="225"/>
      <c r="BF307" s="264">
        <v>310</v>
      </c>
      <c r="BG307" s="263">
        <f>BH307+BI307+BJ307+BK307</f>
        <v>0</v>
      </c>
      <c r="BH307" s="226">
        <v>0</v>
      </c>
      <c r="BI307" s="226">
        <v>0</v>
      </c>
      <c r="BJ307" s="226">
        <v>0</v>
      </c>
      <c r="BK307" s="252">
        <v>0</v>
      </c>
    </row>
    <row r="308" spans="1:63" s="223" customFormat="1" ht="23.25" customHeight="1">
      <c r="A308" s="306"/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306"/>
      <c r="AA308" s="306"/>
      <c r="AB308" s="306"/>
      <c r="AC308" s="306"/>
      <c r="AD308" s="306"/>
      <c r="AE308" s="306"/>
      <c r="AF308" s="306"/>
      <c r="AG308" s="306"/>
      <c r="AH308" s="306"/>
      <c r="AI308" s="306"/>
      <c r="AJ308" s="306"/>
      <c r="AK308" s="306"/>
      <c r="AL308" s="306"/>
      <c r="AM308" s="306"/>
      <c r="AN308" s="306"/>
      <c r="AO308" s="306"/>
      <c r="AP308" s="224"/>
      <c r="AQ308" s="307"/>
      <c r="AR308" s="307"/>
      <c r="AS308" s="307"/>
      <c r="AT308" s="307"/>
      <c r="AU308" s="307"/>
      <c r="AV308" s="307"/>
      <c r="AW308" s="307"/>
      <c r="AX308" s="307"/>
      <c r="AY308" s="307"/>
      <c r="AZ308" s="307"/>
      <c r="BA308" s="307"/>
      <c r="BB308" s="307"/>
      <c r="BC308" s="225"/>
      <c r="BD308" s="225"/>
      <c r="BE308" s="225"/>
      <c r="BF308" s="226"/>
      <c r="BG308" s="263">
        <f>BH308+BI308+BJ308+BK308</f>
        <v>0</v>
      </c>
      <c r="BH308" s="226">
        <v>0</v>
      </c>
      <c r="BI308" s="226">
        <v>0</v>
      </c>
      <c r="BJ308" s="226">
        <v>0</v>
      </c>
      <c r="BK308" s="252">
        <v>0</v>
      </c>
    </row>
    <row r="309" spans="1:63" s="223" customFormat="1" ht="70.5" customHeight="1">
      <c r="A309" s="306" t="s">
        <v>147</v>
      </c>
      <c r="B309" s="306"/>
      <c r="C309" s="306"/>
      <c r="D309" s="306"/>
      <c r="E309" s="306"/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  <c r="AA309" s="306"/>
      <c r="AB309" s="306"/>
      <c r="AC309" s="306"/>
      <c r="AD309" s="306"/>
      <c r="AE309" s="306"/>
      <c r="AF309" s="306"/>
      <c r="AG309" s="306"/>
      <c r="AH309" s="306"/>
      <c r="AI309" s="306"/>
      <c r="AJ309" s="306"/>
      <c r="AK309" s="306"/>
      <c r="AL309" s="306"/>
      <c r="AM309" s="306"/>
      <c r="AN309" s="306"/>
      <c r="AO309" s="306"/>
      <c r="AP309" s="229"/>
      <c r="AQ309" s="318"/>
      <c r="AR309" s="318"/>
      <c r="AS309" s="318"/>
      <c r="AT309" s="318"/>
      <c r="AU309" s="318"/>
      <c r="AV309" s="318"/>
      <c r="AW309" s="318"/>
      <c r="AX309" s="318"/>
      <c r="AY309" s="318"/>
      <c r="AZ309" s="318"/>
      <c r="BA309" s="318"/>
      <c r="BB309" s="318"/>
      <c r="BC309" s="230"/>
      <c r="BD309" s="230"/>
      <c r="BE309" s="230"/>
      <c r="BF309" s="238"/>
      <c r="BG309" s="263">
        <f>BG310+BG311+BG312</f>
        <v>0</v>
      </c>
      <c r="BH309" s="263">
        <f>BH310+BH311+BH312</f>
        <v>0</v>
      </c>
      <c r="BI309" s="263">
        <f>BI310+BI311+BI312</f>
        <v>0</v>
      </c>
      <c r="BJ309" s="263">
        <f>BJ310+BJ311+BJ312</f>
        <v>0</v>
      </c>
      <c r="BK309" s="263">
        <f>BK310+BK311+BK312</f>
        <v>0</v>
      </c>
    </row>
    <row r="310" spans="1:63" s="223" customFormat="1" ht="31.5" customHeight="1">
      <c r="A310" s="306"/>
      <c r="B310" s="306"/>
      <c r="C310" s="306"/>
      <c r="D310" s="306"/>
      <c r="E310" s="306"/>
      <c r="F310" s="306"/>
      <c r="G310" s="306"/>
      <c r="H310" s="306"/>
      <c r="I310" s="306"/>
      <c r="J310" s="306"/>
      <c r="K310" s="306"/>
      <c r="L310" s="306"/>
      <c r="M310" s="306"/>
      <c r="N310" s="306"/>
      <c r="O310" s="306"/>
      <c r="P310" s="306"/>
      <c r="Q310" s="306"/>
      <c r="R310" s="306"/>
      <c r="S310" s="306"/>
      <c r="T310" s="306"/>
      <c r="U310" s="306"/>
      <c r="V310" s="306"/>
      <c r="W310" s="306"/>
      <c r="X310" s="306"/>
      <c r="Y310" s="306"/>
      <c r="Z310" s="306"/>
      <c r="AA310" s="306"/>
      <c r="AB310" s="306"/>
      <c r="AC310" s="306"/>
      <c r="AD310" s="306"/>
      <c r="AE310" s="306"/>
      <c r="AF310" s="306"/>
      <c r="AG310" s="306"/>
      <c r="AH310" s="306"/>
      <c r="AI310" s="306"/>
      <c r="AJ310" s="306"/>
      <c r="AK310" s="306"/>
      <c r="AL310" s="306"/>
      <c r="AM310" s="306"/>
      <c r="AN310" s="306"/>
      <c r="AO310" s="306"/>
      <c r="AP310" s="229"/>
      <c r="AQ310" s="318"/>
      <c r="AR310" s="318"/>
      <c r="AS310" s="318"/>
      <c r="AT310" s="318"/>
      <c r="AU310" s="318"/>
      <c r="AV310" s="318"/>
      <c r="AW310" s="318"/>
      <c r="AX310" s="318"/>
      <c r="AY310" s="318"/>
      <c r="AZ310" s="318"/>
      <c r="BA310" s="318"/>
      <c r="BB310" s="318"/>
      <c r="BC310" s="230"/>
      <c r="BD310" s="230"/>
      <c r="BE310" s="230"/>
      <c r="BF310" s="238"/>
      <c r="BG310" s="263">
        <f>BH310+BI310+BJ310+BK310</f>
        <v>0</v>
      </c>
      <c r="BH310" s="238">
        <v>0</v>
      </c>
      <c r="BI310" s="238">
        <v>0</v>
      </c>
      <c r="BJ310" s="238">
        <v>0</v>
      </c>
      <c r="BK310" s="265">
        <v>0</v>
      </c>
    </row>
    <row r="311" spans="1:63" s="223" customFormat="1" ht="28.5" customHeight="1">
      <c r="A311" s="306"/>
      <c r="B311" s="306"/>
      <c r="C311" s="306"/>
      <c r="D311" s="306"/>
      <c r="E311" s="306"/>
      <c r="F311" s="306"/>
      <c r="G311" s="306"/>
      <c r="H311" s="306"/>
      <c r="I311" s="306"/>
      <c r="J311" s="306"/>
      <c r="K311" s="306"/>
      <c r="L311" s="306"/>
      <c r="M311" s="306"/>
      <c r="N311" s="306"/>
      <c r="O311" s="306"/>
      <c r="P311" s="306"/>
      <c r="Q311" s="306"/>
      <c r="R311" s="306"/>
      <c r="S311" s="306"/>
      <c r="T311" s="306"/>
      <c r="U311" s="306"/>
      <c r="V311" s="306"/>
      <c r="W311" s="306"/>
      <c r="X311" s="306"/>
      <c r="Y311" s="306"/>
      <c r="Z311" s="306"/>
      <c r="AA311" s="306"/>
      <c r="AB311" s="306"/>
      <c r="AC311" s="306"/>
      <c r="AD311" s="306"/>
      <c r="AE311" s="306"/>
      <c r="AF311" s="306"/>
      <c r="AG311" s="306"/>
      <c r="AH311" s="306"/>
      <c r="AI311" s="306"/>
      <c r="AJ311" s="306"/>
      <c r="AK311" s="306"/>
      <c r="AL311" s="306"/>
      <c r="AM311" s="306"/>
      <c r="AN311" s="306"/>
      <c r="AO311" s="306"/>
      <c r="AP311" s="229"/>
      <c r="AQ311" s="318"/>
      <c r="AR311" s="318"/>
      <c r="AS311" s="318"/>
      <c r="AT311" s="318"/>
      <c r="AU311" s="318"/>
      <c r="AV311" s="318"/>
      <c r="AW311" s="318"/>
      <c r="AX311" s="318"/>
      <c r="AY311" s="318"/>
      <c r="AZ311" s="318"/>
      <c r="BA311" s="318"/>
      <c r="BB311" s="318"/>
      <c r="BC311" s="230"/>
      <c r="BD311" s="230"/>
      <c r="BE311" s="230"/>
      <c r="BF311" s="238"/>
      <c r="BG311" s="263">
        <f>BH311+BI311+BJ311+BK311</f>
        <v>0</v>
      </c>
      <c r="BH311" s="238">
        <v>0</v>
      </c>
      <c r="BI311" s="238">
        <v>0</v>
      </c>
      <c r="BJ311" s="238">
        <v>0</v>
      </c>
      <c r="BK311" s="265">
        <v>0</v>
      </c>
    </row>
    <row r="312" spans="1:63" s="223" customFormat="1" ht="27.75" customHeight="1">
      <c r="A312" s="306"/>
      <c r="B312" s="306"/>
      <c r="C312" s="306"/>
      <c r="D312" s="306"/>
      <c r="E312" s="306"/>
      <c r="F312" s="306"/>
      <c r="G312" s="306"/>
      <c r="H312" s="306"/>
      <c r="I312" s="306"/>
      <c r="J312" s="306"/>
      <c r="K312" s="306"/>
      <c r="L312" s="306"/>
      <c r="M312" s="306"/>
      <c r="N312" s="306"/>
      <c r="O312" s="306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  <c r="AA312" s="306"/>
      <c r="AB312" s="306"/>
      <c r="AC312" s="306"/>
      <c r="AD312" s="306"/>
      <c r="AE312" s="306"/>
      <c r="AF312" s="306"/>
      <c r="AG312" s="306"/>
      <c r="AH312" s="306"/>
      <c r="AI312" s="306"/>
      <c r="AJ312" s="306"/>
      <c r="AK312" s="306"/>
      <c r="AL312" s="306"/>
      <c r="AM312" s="306"/>
      <c r="AN312" s="306"/>
      <c r="AO312" s="306"/>
      <c r="AP312" s="229"/>
      <c r="AQ312" s="318"/>
      <c r="AR312" s="318"/>
      <c r="AS312" s="318"/>
      <c r="AT312" s="318"/>
      <c r="AU312" s="318"/>
      <c r="AV312" s="318"/>
      <c r="AW312" s="318"/>
      <c r="AX312" s="318"/>
      <c r="AY312" s="318"/>
      <c r="AZ312" s="318"/>
      <c r="BA312" s="318"/>
      <c r="BB312" s="318"/>
      <c r="BC312" s="230"/>
      <c r="BD312" s="230"/>
      <c r="BE312" s="230"/>
      <c r="BF312" s="238"/>
      <c r="BG312" s="263">
        <f>BH312+BI312+BJ312+BK312</f>
        <v>0</v>
      </c>
      <c r="BH312" s="238">
        <v>0</v>
      </c>
      <c r="BI312" s="238">
        <v>0</v>
      </c>
      <c r="BJ312" s="238">
        <v>0</v>
      </c>
      <c r="BK312" s="265">
        <v>0</v>
      </c>
    </row>
    <row r="313" spans="1:63" s="223" customFormat="1" ht="64.5" customHeight="1">
      <c r="A313" s="306" t="s">
        <v>148</v>
      </c>
      <c r="B313" s="306"/>
      <c r="C313" s="306"/>
      <c r="D313" s="306"/>
      <c r="E313" s="306"/>
      <c r="F313" s="306"/>
      <c r="G313" s="306"/>
      <c r="H313" s="306"/>
      <c r="I313" s="306"/>
      <c r="J313" s="306"/>
      <c r="K313" s="306"/>
      <c r="L313" s="306"/>
      <c r="M313" s="306"/>
      <c r="N313" s="306"/>
      <c r="O313" s="306"/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306"/>
      <c r="AA313" s="306"/>
      <c r="AB313" s="306"/>
      <c r="AC313" s="306"/>
      <c r="AD313" s="306"/>
      <c r="AE313" s="306"/>
      <c r="AF313" s="306"/>
      <c r="AG313" s="306"/>
      <c r="AH313" s="306"/>
      <c r="AI313" s="306"/>
      <c r="AJ313" s="306"/>
      <c r="AK313" s="306"/>
      <c r="AL313" s="306"/>
      <c r="AM313" s="306"/>
      <c r="AN313" s="306"/>
      <c r="AO313" s="306"/>
      <c r="AP313" s="229"/>
      <c r="AQ313" s="318"/>
      <c r="AR313" s="318"/>
      <c r="AS313" s="318"/>
      <c r="AT313" s="318"/>
      <c r="AU313" s="318"/>
      <c r="AV313" s="318"/>
      <c r="AW313" s="318"/>
      <c r="AX313" s="318"/>
      <c r="AY313" s="318"/>
      <c r="AZ313" s="318"/>
      <c r="BA313" s="318"/>
      <c r="BB313" s="318"/>
      <c r="BC313" s="230"/>
      <c r="BD313" s="230"/>
      <c r="BE313" s="230"/>
      <c r="BF313" s="238"/>
      <c r="BG313" s="263">
        <f>BG314+BG315</f>
        <v>0</v>
      </c>
      <c r="BH313" s="263">
        <f>BH314+BH315</f>
        <v>0</v>
      </c>
      <c r="BI313" s="263">
        <f>BI314+BI315</f>
        <v>0</v>
      </c>
      <c r="BJ313" s="263">
        <f>BJ314+BJ315</f>
        <v>0</v>
      </c>
      <c r="BK313" s="263">
        <f>BK314+BK315</f>
        <v>0</v>
      </c>
    </row>
    <row r="314" spans="1:63" s="223" customFormat="1" ht="33" customHeight="1">
      <c r="A314" s="306"/>
      <c r="B314" s="306"/>
      <c r="C314" s="306"/>
      <c r="D314" s="306"/>
      <c r="E314" s="306"/>
      <c r="F314" s="306"/>
      <c r="G314" s="306"/>
      <c r="H314" s="306"/>
      <c r="I314" s="306"/>
      <c r="J314" s="306"/>
      <c r="K314" s="306"/>
      <c r="L314" s="306"/>
      <c r="M314" s="306"/>
      <c r="N314" s="306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306"/>
      <c r="AA314" s="306"/>
      <c r="AB314" s="306"/>
      <c r="AC314" s="306"/>
      <c r="AD314" s="306"/>
      <c r="AE314" s="306"/>
      <c r="AF314" s="306"/>
      <c r="AG314" s="306"/>
      <c r="AH314" s="306"/>
      <c r="AI314" s="306"/>
      <c r="AJ314" s="306"/>
      <c r="AK314" s="306"/>
      <c r="AL314" s="306"/>
      <c r="AM314" s="306"/>
      <c r="AN314" s="306"/>
      <c r="AO314" s="306"/>
      <c r="AP314" s="229"/>
      <c r="AQ314" s="318"/>
      <c r="AR314" s="318"/>
      <c r="AS314" s="318"/>
      <c r="AT314" s="318"/>
      <c r="AU314" s="318"/>
      <c r="AV314" s="318"/>
      <c r="AW314" s="318"/>
      <c r="AX314" s="318"/>
      <c r="AY314" s="318"/>
      <c r="AZ314" s="318"/>
      <c r="BA314" s="318"/>
      <c r="BB314" s="318"/>
      <c r="BC314" s="230"/>
      <c r="BD314" s="230"/>
      <c r="BE314" s="230"/>
      <c r="BF314" s="238"/>
      <c r="BG314" s="263">
        <f>BH314+BI314+BJ314+BK314</f>
        <v>0</v>
      </c>
      <c r="BH314" s="238">
        <v>0</v>
      </c>
      <c r="BI314" s="238">
        <v>0</v>
      </c>
      <c r="BJ314" s="238">
        <v>0</v>
      </c>
      <c r="BK314" s="265">
        <v>0</v>
      </c>
    </row>
    <row r="315" spans="1:63" s="223" customFormat="1" ht="33.75" customHeight="1">
      <c r="A315" s="306"/>
      <c r="B315" s="306"/>
      <c r="C315" s="306"/>
      <c r="D315" s="306"/>
      <c r="E315" s="306"/>
      <c r="F315" s="306"/>
      <c r="G315" s="306"/>
      <c r="H315" s="306"/>
      <c r="I315" s="306"/>
      <c r="J315" s="306"/>
      <c r="K315" s="306"/>
      <c r="L315" s="306"/>
      <c r="M315" s="306"/>
      <c r="N315" s="306"/>
      <c r="O315" s="306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  <c r="AA315" s="306"/>
      <c r="AB315" s="306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  <c r="AN315" s="306"/>
      <c r="AO315" s="306"/>
      <c r="AP315" s="229"/>
      <c r="AQ315" s="318"/>
      <c r="AR315" s="318"/>
      <c r="AS315" s="318"/>
      <c r="AT315" s="318"/>
      <c r="AU315" s="318"/>
      <c r="AV315" s="318"/>
      <c r="AW315" s="318"/>
      <c r="AX315" s="318"/>
      <c r="AY315" s="318"/>
      <c r="AZ315" s="318"/>
      <c r="BA315" s="318"/>
      <c r="BB315" s="318"/>
      <c r="BC315" s="230"/>
      <c r="BD315" s="230"/>
      <c r="BE315" s="230"/>
      <c r="BF315" s="238"/>
      <c r="BG315" s="263">
        <f>BH315+BI315+BJ315+BK315</f>
        <v>0</v>
      </c>
      <c r="BH315" s="238">
        <v>0</v>
      </c>
      <c r="BI315" s="238">
        <v>0</v>
      </c>
      <c r="BJ315" s="238">
        <v>0</v>
      </c>
      <c r="BK315" s="265">
        <v>0</v>
      </c>
    </row>
    <row r="316" spans="1:63" s="223" customFormat="1" ht="48" customHeight="1">
      <c r="A316" s="306" t="s">
        <v>149</v>
      </c>
      <c r="B316" s="306"/>
      <c r="C316" s="306"/>
      <c r="D316" s="306"/>
      <c r="E316" s="306"/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06"/>
      <c r="T316" s="306"/>
      <c r="U316" s="306"/>
      <c r="V316" s="306"/>
      <c r="W316" s="306"/>
      <c r="X316" s="306"/>
      <c r="Y316" s="306"/>
      <c r="Z316" s="306"/>
      <c r="AA316" s="306"/>
      <c r="AB316" s="306"/>
      <c r="AC316" s="306"/>
      <c r="AD316" s="306"/>
      <c r="AE316" s="306"/>
      <c r="AF316" s="306"/>
      <c r="AG316" s="306"/>
      <c r="AH316" s="306"/>
      <c r="AI316" s="306"/>
      <c r="AJ316" s="306"/>
      <c r="AK316" s="306"/>
      <c r="AL316" s="306"/>
      <c r="AM316" s="306"/>
      <c r="AN316" s="306"/>
      <c r="AO316" s="306"/>
      <c r="AP316" s="229"/>
      <c r="AQ316" s="318"/>
      <c r="AR316" s="318"/>
      <c r="AS316" s="318"/>
      <c r="AT316" s="318"/>
      <c r="AU316" s="318"/>
      <c r="AV316" s="318"/>
      <c r="AW316" s="318"/>
      <c r="AX316" s="318"/>
      <c r="AY316" s="318"/>
      <c r="AZ316" s="318"/>
      <c r="BA316" s="318"/>
      <c r="BB316" s="318"/>
      <c r="BC316" s="230"/>
      <c r="BD316" s="230"/>
      <c r="BE316" s="230"/>
      <c r="BF316" s="238"/>
      <c r="BG316" s="263">
        <f>BG317+BG318</f>
        <v>0</v>
      </c>
      <c r="BH316" s="263">
        <f>BH317+BH318</f>
        <v>0</v>
      </c>
      <c r="BI316" s="263">
        <f>BI317+BI318</f>
        <v>0</v>
      </c>
      <c r="BJ316" s="263">
        <f>BJ317+BJ318</f>
        <v>0</v>
      </c>
      <c r="BK316" s="263">
        <f>BK317+BK318</f>
        <v>0</v>
      </c>
    </row>
    <row r="317" spans="1:63" s="223" customFormat="1" ht="30.75" customHeight="1">
      <c r="A317" s="306"/>
      <c r="B317" s="306"/>
      <c r="C317" s="306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  <c r="P317" s="306"/>
      <c r="Q317" s="306"/>
      <c r="R317" s="306"/>
      <c r="S317" s="306"/>
      <c r="T317" s="306"/>
      <c r="U317" s="306"/>
      <c r="V317" s="306"/>
      <c r="W317" s="306"/>
      <c r="X317" s="306"/>
      <c r="Y317" s="306"/>
      <c r="Z317" s="306"/>
      <c r="AA317" s="306"/>
      <c r="AB317" s="306"/>
      <c r="AC317" s="306"/>
      <c r="AD317" s="306"/>
      <c r="AE317" s="306"/>
      <c r="AF317" s="306"/>
      <c r="AG317" s="306"/>
      <c r="AH317" s="306"/>
      <c r="AI317" s="306"/>
      <c r="AJ317" s="306"/>
      <c r="AK317" s="306"/>
      <c r="AL317" s="306"/>
      <c r="AM317" s="306"/>
      <c r="AN317" s="306"/>
      <c r="AO317" s="306"/>
      <c r="AP317" s="229"/>
      <c r="AQ317" s="318"/>
      <c r="AR317" s="318"/>
      <c r="AS317" s="318"/>
      <c r="AT317" s="318"/>
      <c r="AU317" s="318"/>
      <c r="AV317" s="318"/>
      <c r="AW317" s="318"/>
      <c r="AX317" s="318"/>
      <c r="AY317" s="318"/>
      <c r="AZ317" s="318"/>
      <c r="BA317" s="318"/>
      <c r="BB317" s="318"/>
      <c r="BC317" s="230"/>
      <c r="BD317" s="230"/>
      <c r="BE317" s="230"/>
      <c r="BF317" s="238"/>
      <c r="BG317" s="263">
        <f>BH317+BI317+BJ317+BK317</f>
        <v>0</v>
      </c>
      <c r="BH317" s="238">
        <v>0</v>
      </c>
      <c r="BI317" s="238">
        <v>0</v>
      </c>
      <c r="BJ317" s="238">
        <v>0</v>
      </c>
      <c r="BK317" s="238">
        <v>0</v>
      </c>
    </row>
    <row r="318" spans="1:63" s="223" customFormat="1" ht="28.5" customHeight="1">
      <c r="A318" s="306"/>
      <c r="B318" s="306"/>
      <c r="C318" s="306"/>
      <c r="D318" s="306"/>
      <c r="E318" s="306"/>
      <c r="F318" s="306"/>
      <c r="G318" s="306"/>
      <c r="H318" s="306"/>
      <c r="I318" s="306"/>
      <c r="J318" s="306"/>
      <c r="K318" s="306"/>
      <c r="L318" s="306"/>
      <c r="M318" s="306"/>
      <c r="N318" s="306"/>
      <c r="O318" s="306"/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306"/>
      <c r="AA318" s="306"/>
      <c r="AB318" s="306"/>
      <c r="AC318" s="306"/>
      <c r="AD318" s="306"/>
      <c r="AE318" s="306"/>
      <c r="AF318" s="306"/>
      <c r="AG318" s="306"/>
      <c r="AH318" s="306"/>
      <c r="AI318" s="306"/>
      <c r="AJ318" s="306"/>
      <c r="AK318" s="306"/>
      <c r="AL318" s="306"/>
      <c r="AM318" s="306"/>
      <c r="AN318" s="306"/>
      <c r="AO318" s="306"/>
      <c r="AP318" s="229"/>
      <c r="AQ318" s="318"/>
      <c r="AR318" s="318"/>
      <c r="AS318" s="318"/>
      <c r="AT318" s="318"/>
      <c r="AU318" s="318"/>
      <c r="AV318" s="318"/>
      <c r="AW318" s="318"/>
      <c r="AX318" s="318"/>
      <c r="AY318" s="318"/>
      <c r="AZ318" s="318"/>
      <c r="BA318" s="318"/>
      <c r="BB318" s="318"/>
      <c r="BC318" s="230"/>
      <c r="BD318" s="230"/>
      <c r="BE318" s="230"/>
      <c r="BF318" s="238"/>
      <c r="BG318" s="263">
        <f>BH318+BI318+BJ318+BK318</f>
        <v>0</v>
      </c>
      <c r="BH318" s="238">
        <v>0</v>
      </c>
      <c r="BI318" s="238">
        <v>0</v>
      </c>
      <c r="BJ318" s="238">
        <v>0</v>
      </c>
      <c r="BK318" s="238">
        <v>0</v>
      </c>
    </row>
    <row r="319" spans="1:63" s="223" customFormat="1" ht="51" customHeight="1">
      <c r="A319" s="306" t="s">
        <v>150</v>
      </c>
      <c r="B319" s="306"/>
      <c r="C319" s="306"/>
      <c r="D319" s="306"/>
      <c r="E319" s="306"/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306"/>
      <c r="AA319" s="306"/>
      <c r="AB319" s="306"/>
      <c r="AC319" s="306"/>
      <c r="AD319" s="306"/>
      <c r="AE319" s="306"/>
      <c r="AF319" s="306"/>
      <c r="AG319" s="306"/>
      <c r="AH319" s="306"/>
      <c r="AI319" s="306"/>
      <c r="AJ319" s="306"/>
      <c r="AK319" s="306"/>
      <c r="AL319" s="306"/>
      <c r="AM319" s="306"/>
      <c r="AN319" s="306"/>
      <c r="AO319" s="306"/>
      <c r="AP319" s="229"/>
      <c r="AQ319" s="318"/>
      <c r="AR319" s="318"/>
      <c r="AS319" s="318"/>
      <c r="AT319" s="318"/>
      <c r="AU319" s="318"/>
      <c r="AV319" s="318"/>
      <c r="AW319" s="318"/>
      <c r="AX319" s="318"/>
      <c r="AY319" s="318"/>
      <c r="AZ319" s="318"/>
      <c r="BA319" s="318"/>
      <c r="BB319" s="318"/>
      <c r="BC319" s="230"/>
      <c r="BD319" s="230"/>
      <c r="BE319" s="230"/>
      <c r="BF319" s="238"/>
      <c r="BG319" s="263">
        <f>BG320+BG321</f>
        <v>0</v>
      </c>
      <c r="BH319" s="263">
        <f>BH320+BH321</f>
        <v>0</v>
      </c>
      <c r="BI319" s="263">
        <f>BI320+BI321</f>
        <v>0</v>
      </c>
      <c r="BJ319" s="263">
        <f>BJ320+BJ321</f>
        <v>0</v>
      </c>
      <c r="BK319" s="263">
        <f>BK320+BK321</f>
        <v>0</v>
      </c>
    </row>
    <row r="320" spans="1:63" s="223" customFormat="1" ht="33.75" customHeight="1">
      <c r="A320" s="306" t="s">
        <v>375</v>
      </c>
      <c r="B320" s="306"/>
      <c r="C320" s="306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306"/>
      <c r="AA320" s="306"/>
      <c r="AB320" s="306"/>
      <c r="AC320" s="306"/>
      <c r="AD320" s="306"/>
      <c r="AE320" s="306"/>
      <c r="AF320" s="306"/>
      <c r="AG320" s="306"/>
      <c r="AH320" s="306"/>
      <c r="AI320" s="306"/>
      <c r="AJ320" s="306"/>
      <c r="AK320" s="306"/>
      <c r="AL320" s="306"/>
      <c r="AM320" s="306"/>
      <c r="AN320" s="306"/>
      <c r="AO320" s="306"/>
      <c r="AP320" s="229"/>
      <c r="AQ320" s="318" t="s">
        <v>59</v>
      </c>
      <c r="AR320" s="318"/>
      <c r="AS320" s="318"/>
      <c r="AT320" s="318"/>
      <c r="AU320" s="318"/>
      <c r="AV320" s="318"/>
      <c r="AW320" s="318"/>
      <c r="AX320" s="318"/>
      <c r="AY320" s="318"/>
      <c r="AZ320" s="318"/>
      <c r="BA320" s="318"/>
      <c r="BB320" s="318"/>
      <c r="BC320" s="230"/>
      <c r="BD320" s="230"/>
      <c r="BE320" s="230"/>
      <c r="BF320" s="266">
        <v>225</v>
      </c>
      <c r="BG320" s="263">
        <f>BH320+BI320+BJ320+BK320</f>
        <v>0</v>
      </c>
      <c r="BH320" s="238">
        <v>0</v>
      </c>
      <c r="BI320" s="238">
        <v>0</v>
      </c>
      <c r="BJ320" s="238">
        <v>0</v>
      </c>
      <c r="BK320" s="265">
        <v>0</v>
      </c>
    </row>
    <row r="321" spans="1:63" s="223" customFormat="1" ht="31.5" customHeight="1">
      <c r="A321" s="306"/>
      <c r="B321" s="306"/>
      <c r="C321" s="306"/>
      <c r="D321" s="306"/>
      <c r="E321" s="306"/>
      <c r="F321" s="306"/>
      <c r="G321" s="306"/>
      <c r="H321" s="306"/>
      <c r="I321" s="306"/>
      <c r="J321" s="306"/>
      <c r="K321" s="306"/>
      <c r="L321" s="306"/>
      <c r="M321" s="306"/>
      <c r="N321" s="306"/>
      <c r="O321" s="306"/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306"/>
      <c r="AA321" s="306"/>
      <c r="AB321" s="306"/>
      <c r="AC321" s="306"/>
      <c r="AD321" s="306"/>
      <c r="AE321" s="306"/>
      <c r="AF321" s="306"/>
      <c r="AG321" s="306"/>
      <c r="AH321" s="306"/>
      <c r="AI321" s="306"/>
      <c r="AJ321" s="306"/>
      <c r="AK321" s="306"/>
      <c r="AL321" s="306"/>
      <c r="AM321" s="306"/>
      <c r="AN321" s="306"/>
      <c r="AO321" s="306"/>
      <c r="AP321" s="229"/>
      <c r="AQ321" s="318"/>
      <c r="AR321" s="318"/>
      <c r="AS321" s="318"/>
      <c r="AT321" s="318"/>
      <c r="AU321" s="318"/>
      <c r="AV321" s="318"/>
      <c r="AW321" s="318"/>
      <c r="AX321" s="318"/>
      <c r="AY321" s="318"/>
      <c r="AZ321" s="318"/>
      <c r="BA321" s="318"/>
      <c r="BB321" s="318"/>
      <c r="BC321" s="230"/>
      <c r="BD321" s="230"/>
      <c r="BE321" s="230"/>
      <c r="BF321" s="238"/>
      <c r="BG321" s="263">
        <f>BH321+BI321+BJ321+BK321</f>
        <v>0</v>
      </c>
      <c r="BH321" s="238">
        <v>0</v>
      </c>
      <c r="BI321" s="238">
        <v>0</v>
      </c>
      <c r="BJ321" s="238">
        <v>0</v>
      </c>
      <c r="BK321" s="265">
        <v>0</v>
      </c>
    </row>
    <row r="322" spans="1:63" s="223" customFormat="1" ht="30" customHeight="1">
      <c r="A322" s="306" t="s">
        <v>151</v>
      </c>
      <c r="B322" s="306"/>
      <c r="C322" s="306"/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306"/>
      <c r="AA322" s="306"/>
      <c r="AB322" s="306"/>
      <c r="AC322" s="306"/>
      <c r="AD322" s="306"/>
      <c r="AE322" s="306"/>
      <c r="AF322" s="306"/>
      <c r="AG322" s="306"/>
      <c r="AH322" s="306"/>
      <c r="AI322" s="306"/>
      <c r="AJ322" s="306"/>
      <c r="AK322" s="306"/>
      <c r="AL322" s="306"/>
      <c r="AM322" s="306"/>
      <c r="AN322" s="306"/>
      <c r="AO322" s="306"/>
      <c r="AP322" s="229"/>
      <c r="AQ322" s="318"/>
      <c r="AR322" s="318"/>
      <c r="AS322" s="318"/>
      <c r="AT322" s="318"/>
      <c r="AU322" s="318"/>
      <c r="AV322" s="318"/>
      <c r="AW322" s="318"/>
      <c r="AX322" s="318"/>
      <c r="AY322" s="318"/>
      <c r="AZ322" s="318"/>
      <c r="BA322" s="318"/>
      <c r="BB322" s="318"/>
      <c r="BC322" s="230"/>
      <c r="BD322" s="230"/>
      <c r="BE322" s="230"/>
      <c r="BF322" s="238"/>
      <c r="BG322" s="263">
        <f>BG323+BG324</f>
        <v>0</v>
      </c>
      <c r="BH322" s="263">
        <f>BH323+BH324</f>
        <v>0</v>
      </c>
      <c r="BI322" s="263">
        <f>BI323+BI324</f>
        <v>0</v>
      </c>
      <c r="BJ322" s="263">
        <f>BJ323+BJ324</f>
        <v>0</v>
      </c>
      <c r="BK322" s="263">
        <f>BK323+BK324</f>
        <v>0</v>
      </c>
    </row>
    <row r="323" spans="1:63" s="223" customFormat="1" ht="32.25" customHeight="1">
      <c r="A323" s="306"/>
      <c r="B323" s="306"/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306"/>
      <c r="AA323" s="306"/>
      <c r="AB323" s="306"/>
      <c r="AC323" s="306"/>
      <c r="AD323" s="306"/>
      <c r="AE323" s="306"/>
      <c r="AF323" s="306"/>
      <c r="AG323" s="306"/>
      <c r="AH323" s="306"/>
      <c r="AI323" s="306"/>
      <c r="AJ323" s="306"/>
      <c r="AK323" s="306"/>
      <c r="AL323" s="306"/>
      <c r="AM323" s="306"/>
      <c r="AN323" s="306"/>
      <c r="AO323" s="306"/>
      <c r="AP323" s="229"/>
      <c r="AQ323" s="318"/>
      <c r="AR323" s="318"/>
      <c r="AS323" s="318"/>
      <c r="AT323" s="318"/>
      <c r="AU323" s="318"/>
      <c r="AV323" s="318"/>
      <c r="AW323" s="318"/>
      <c r="AX323" s="318"/>
      <c r="AY323" s="318"/>
      <c r="AZ323" s="318"/>
      <c r="BA323" s="318"/>
      <c r="BB323" s="318"/>
      <c r="BC323" s="230"/>
      <c r="BD323" s="230"/>
      <c r="BE323" s="230"/>
      <c r="BF323" s="267"/>
      <c r="BG323" s="263">
        <f>BH323+BI323+BJ323+BK323</f>
        <v>0</v>
      </c>
      <c r="BH323" s="238">
        <v>0</v>
      </c>
      <c r="BI323" s="238">
        <v>0</v>
      </c>
      <c r="BJ323" s="238">
        <v>0</v>
      </c>
      <c r="BK323" s="265">
        <v>0</v>
      </c>
    </row>
    <row r="324" spans="1:63" s="223" customFormat="1" ht="36.75" customHeight="1">
      <c r="A324" s="306"/>
      <c r="B324" s="306"/>
      <c r="C324" s="306"/>
      <c r="D324" s="306"/>
      <c r="E324" s="306"/>
      <c r="F324" s="306"/>
      <c r="G324" s="306"/>
      <c r="H324" s="306"/>
      <c r="I324" s="306"/>
      <c r="J324" s="306"/>
      <c r="K324" s="306"/>
      <c r="L324" s="306"/>
      <c r="M324" s="306"/>
      <c r="N324" s="306"/>
      <c r="O324" s="306"/>
      <c r="P324" s="306"/>
      <c r="Q324" s="306"/>
      <c r="R324" s="306"/>
      <c r="S324" s="306"/>
      <c r="T324" s="306"/>
      <c r="U324" s="306"/>
      <c r="V324" s="306"/>
      <c r="W324" s="306"/>
      <c r="X324" s="306"/>
      <c r="Y324" s="306"/>
      <c r="Z324" s="306"/>
      <c r="AA324" s="306"/>
      <c r="AB324" s="306"/>
      <c r="AC324" s="306"/>
      <c r="AD324" s="306"/>
      <c r="AE324" s="306"/>
      <c r="AF324" s="306"/>
      <c r="AG324" s="306"/>
      <c r="AH324" s="306"/>
      <c r="AI324" s="306"/>
      <c r="AJ324" s="306"/>
      <c r="AK324" s="306"/>
      <c r="AL324" s="306"/>
      <c r="AM324" s="306"/>
      <c r="AN324" s="306"/>
      <c r="AO324" s="306"/>
      <c r="AP324" s="229"/>
      <c r="AQ324" s="318"/>
      <c r="AR324" s="318"/>
      <c r="AS324" s="318"/>
      <c r="AT324" s="318"/>
      <c r="AU324" s="318"/>
      <c r="AV324" s="318"/>
      <c r="AW324" s="318"/>
      <c r="AX324" s="318"/>
      <c r="AY324" s="318"/>
      <c r="AZ324" s="318"/>
      <c r="BA324" s="318"/>
      <c r="BB324" s="318"/>
      <c r="BC324" s="230"/>
      <c r="BD324" s="230"/>
      <c r="BE324" s="230"/>
      <c r="BF324" s="267"/>
      <c r="BG324" s="263">
        <f>BH324+BI324+BJ324+BK324</f>
        <v>0</v>
      </c>
      <c r="BH324" s="238">
        <v>0</v>
      </c>
      <c r="BI324" s="238">
        <v>0</v>
      </c>
      <c r="BJ324" s="238">
        <v>0</v>
      </c>
      <c r="BK324" s="265">
        <v>0</v>
      </c>
    </row>
    <row r="325" spans="1:63" s="223" customFormat="1" ht="36.75" customHeight="1">
      <c r="A325" s="306" t="s">
        <v>152</v>
      </c>
      <c r="B325" s="306"/>
      <c r="C325" s="306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306"/>
      <c r="O325" s="306"/>
      <c r="P325" s="306"/>
      <c r="Q325" s="306"/>
      <c r="R325" s="306"/>
      <c r="S325" s="306"/>
      <c r="T325" s="306"/>
      <c r="U325" s="306"/>
      <c r="V325" s="306"/>
      <c r="W325" s="306"/>
      <c r="X325" s="306"/>
      <c r="Y325" s="306"/>
      <c r="Z325" s="306"/>
      <c r="AA325" s="306"/>
      <c r="AB325" s="306"/>
      <c r="AC325" s="306"/>
      <c r="AD325" s="306"/>
      <c r="AE325" s="306"/>
      <c r="AF325" s="306"/>
      <c r="AG325" s="306"/>
      <c r="AH325" s="306"/>
      <c r="AI325" s="306"/>
      <c r="AJ325" s="306"/>
      <c r="AK325" s="306"/>
      <c r="AL325" s="306"/>
      <c r="AM325" s="306"/>
      <c r="AN325" s="306"/>
      <c r="AO325" s="306"/>
      <c r="AP325" s="229"/>
      <c r="AQ325" s="318"/>
      <c r="AR325" s="318"/>
      <c r="AS325" s="318"/>
      <c r="AT325" s="318"/>
      <c r="AU325" s="318"/>
      <c r="AV325" s="318"/>
      <c r="AW325" s="318"/>
      <c r="AX325" s="318"/>
      <c r="AY325" s="318"/>
      <c r="AZ325" s="318"/>
      <c r="BA325" s="318"/>
      <c r="BB325" s="318"/>
      <c r="BC325" s="230"/>
      <c r="BD325" s="230"/>
      <c r="BE325" s="230"/>
      <c r="BF325" s="267"/>
      <c r="BG325" s="263">
        <f>BG326+BG327</f>
        <v>0</v>
      </c>
      <c r="BH325" s="263">
        <f>BH326+BH327</f>
        <v>0</v>
      </c>
      <c r="BI325" s="263">
        <f>BI326+BI327</f>
        <v>0</v>
      </c>
      <c r="BJ325" s="263">
        <f>BJ326+BJ327</f>
        <v>0</v>
      </c>
      <c r="BK325" s="263">
        <f>BK326+BK327</f>
        <v>0</v>
      </c>
    </row>
    <row r="326" spans="1:63" s="223" customFormat="1" ht="36.75" customHeight="1">
      <c r="A326" s="306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06"/>
      <c r="T326" s="306"/>
      <c r="U326" s="306"/>
      <c r="V326" s="306"/>
      <c r="W326" s="306"/>
      <c r="X326" s="306"/>
      <c r="Y326" s="306"/>
      <c r="Z326" s="306"/>
      <c r="AA326" s="306"/>
      <c r="AB326" s="306"/>
      <c r="AC326" s="306"/>
      <c r="AD326" s="306"/>
      <c r="AE326" s="306"/>
      <c r="AF326" s="306"/>
      <c r="AG326" s="306"/>
      <c r="AH326" s="306"/>
      <c r="AI326" s="306"/>
      <c r="AJ326" s="306"/>
      <c r="AK326" s="306"/>
      <c r="AL326" s="306"/>
      <c r="AM326" s="306"/>
      <c r="AN326" s="306"/>
      <c r="AO326" s="306"/>
      <c r="AP326" s="229"/>
      <c r="AQ326" s="318"/>
      <c r="AR326" s="318"/>
      <c r="AS326" s="318"/>
      <c r="AT326" s="318"/>
      <c r="AU326" s="318"/>
      <c r="AV326" s="318"/>
      <c r="AW326" s="318"/>
      <c r="AX326" s="318"/>
      <c r="AY326" s="318"/>
      <c r="AZ326" s="318"/>
      <c r="BA326" s="318"/>
      <c r="BB326" s="318"/>
      <c r="BC326" s="230"/>
      <c r="BD326" s="230"/>
      <c r="BE326" s="230"/>
      <c r="BF326" s="267"/>
      <c r="BG326" s="263">
        <f>BH326+BI326+BJ326+BK326</f>
        <v>0</v>
      </c>
      <c r="BH326" s="238">
        <v>0</v>
      </c>
      <c r="BI326" s="238">
        <v>0</v>
      </c>
      <c r="BJ326" s="238">
        <v>0</v>
      </c>
      <c r="BK326" s="265">
        <v>0</v>
      </c>
    </row>
    <row r="327" spans="1:63" s="223" customFormat="1" ht="36.75" customHeight="1">
      <c r="A327" s="306"/>
      <c r="B327" s="306"/>
      <c r="C327" s="306"/>
      <c r="D327" s="306"/>
      <c r="E327" s="306"/>
      <c r="F327" s="306"/>
      <c r="G327" s="306"/>
      <c r="H327" s="306"/>
      <c r="I327" s="306"/>
      <c r="J327" s="306"/>
      <c r="K327" s="306"/>
      <c r="L327" s="306"/>
      <c r="M327" s="306"/>
      <c r="N327" s="306"/>
      <c r="O327" s="306"/>
      <c r="P327" s="306"/>
      <c r="Q327" s="306"/>
      <c r="R327" s="306"/>
      <c r="S327" s="306"/>
      <c r="T327" s="306"/>
      <c r="U327" s="306"/>
      <c r="V327" s="306"/>
      <c r="W327" s="306"/>
      <c r="X327" s="306"/>
      <c r="Y327" s="306"/>
      <c r="Z327" s="306"/>
      <c r="AA327" s="306"/>
      <c r="AB327" s="306"/>
      <c r="AC327" s="306"/>
      <c r="AD327" s="306"/>
      <c r="AE327" s="306"/>
      <c r="AF327" s="306"/>
      <c r="AG327" s="306"/>
      <c r="AH327" s="306"/>
      <c r="AI327" s="306"/>
      <c r="AJ327" s="306"/>
      <c r="AK327" s="306"/>
      <c r="AL327" s="306"/>
      <c r="AM327" s="306"/>
      <c r="AN327" s="306"/>
      <c r="AO327" s="306"/>
      <c r="AP327" s="229"/>
      <c r="AQ327" s="318"/>
      <c r="AR327" s="318"/>
      <c r="AS327" s="318"/>
      <c r="AT327" s="318"/>
      <c r="AU327" s="318"/>
      <c r="AV327" s="318"/>
      <c r="AW327" s="318"/>
      <c r="AX327" s="318"/>
      <c r="AY327" s="318"/>
      <c r="AZ327" s="318"/>
      <c r="BA327" s="318"/>
      <c r="BB327" s="318"/>
      <c r="BC327" s="230"/>
      <c r="BD327" s="230"/>
      <c r="BE327" s="230"/>
      <c r="BF327" s="267"/>
      <c r="BG327" s="263">
        <f>BH327+BI327+BJ327+BK327</f>
        <v>0</v>
      </c>
      <c r="BH327" s="238">
        <v>0</v>
      </c>
      <c r="BI327" s="238">
        <v>0</v>
      </c>
      <c r="BJ327" s="238">
        <v>0</v>
      </c>
      <c r="BK327" s="265">
        <v>0</v>
      </c>
    </row>
    <row r="328" spans="1:63" s="223" customFormat="1" ht="52.5" customHeight="1">
      <c r="A328" s="310" t="s">
        <v>153</v>
      </c>
      <c r="B328" s="310"/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310"/>
      <c r="T328" s="310"/>
      <c r="U328" s="310"/>
      <c r="V328" s="310"/>
      <c r="W328" s="310"/>
      <c r="X328" s="310"/>
      <c r="Y328" s="310"/>
      <c r="Z328" s="310"/>
      <c r="AA328" s="310"/>
      <c r="AB328" s="310"/>
      <c r="AC328" s="310"/>
      <c r="AD328" s="310"/>
      <c r="AE328" s="310"/>
      <c r="AF328" s="310"/>
      <c r="AG328" s="310"/>
      <c r="AH328" s="310"/>
      <c r="AI328" s="310"/>
      <c r="AJ328" s="310"/>
      <c r="AK328" s="310"/>
      <c r="AL328" s="310"/>
      <c r="AM328" s="310"/>
      <c r="AN328" s="310"/>
      <c r="AO328" s="310"/>
      <c r="AP328" s="268"/>
      <c r="AQ328" s="316"/>
      <c r="AR328" s="316"/>
      <c r="AS328" s="316"/>
      <c r="AT328" s="316"/>
      <c r="AU328" s="316"/>
      <c r="AV328" s="316"/>
      <c r="AW328" s="316"/>
      <c r="AX328" s="316"/>
      <c r="AY328" s="316"/>
      <c r="AZ328" s="316"/>
      <c r="BA328" s="316"/>
      <c r="BB328" s="316"/>
      <c r="BC328" s="269"/>
      <c r="BD328" s="269"/>
      <c r="BE328" s="269"/>
      <c r="BF328" s="269"/>
      <c r="BG328" s="231">
        <f>BG329+BG380</f>
        <v>6279850</v>
      </c>
      <c r="BH328" s="231">
        <f>BH329+BH380</f>
        <v>0</v>
      </c>
      <c r="BI328" s="231">
        <f>BI329+BI380</f>
        <v>0</v>
      </c>
      <c r="BJ328" s="231">
        <f>BJ329+BJ380</f>
        <v>0</v>
      </c>
      <c r="BK328" s="231">
        <f>BK329+BK380</f>
        <v>7059850</v>
      </c>
    </row>
    <row r="329" spans="1:63" s="270" customFormat="1" ht="74.25" customHeight="1">
      <c r="A329" s="317" t="s">
        <v>154</v>
      </c>
      <c r="B329" s="317"/>
      <c r="C329" s="317"/>
      <c r="D329" s="317"/>
      <c r="E329" s="317"/>
      <c r="F329" s="317"/>
      <c r="G329" s="317"/>
      <c r="H329" s="317"/>
      <c r="I329" s="317"/>
      <c r="J329" s="317"/>
      <c r="K329" s="317"/>
      <c r="L329" s="317"/>
      <c r="M329" s="317"/>
      <c r="N329" s="317"/>
      <c r="O329" s="317"/>
      <c r="P329" s="317"/>
      <c r="Q329" s="317"/>
      <c r="R329" s="317"/>
      <c r="S329" s="317"/>
      <c r="T329" s="317"/>
      <c r="U329" s="317"/>
      <c r="V329" s="317"/>
      <c r="W329" s="317"/>
      <c r="X329" s="317"/>
      <c r="Y329" s="317"/>
      <c r="Z329" s="317"/>
      <c r="AA329" s="317"/>
      <c r="AB329" s="317"/>
      <c r="AC329" s="317"/>
      <c r="AD329" s="317"/>
      <c r="AE329" s="317"/>
      <c r="AF329" s="317"/>
      <c r="AG329" s="317"/>
      <c r="AH329" s="317"/>
      <c r="AI329" s="317"/>
      <c r="AJ329" s="317"/>
      <c r="AK329" s="317"/>
      <c r="AL329" s="317"/>
      <c r="AM329" s="317"/>
      <c r="AN329" s="317"/>
      <c r="AO329" s="317"/>
      <c r="AP329" s="224"/>
      <c r="AQ329" s="307"/>
      <c r="AR329" s="307"/>
      <c r="AS329" s="307"/>
      <c r="AT329" s="307"/>
      <c r="AU329" s="307"/>
      <c r="AV329" s="307"/>
      <c r="AW329" s="307"/>
      <c r="AX329" s="307"/>
      <c r="AY329" s="307"/>
      <c r="AZ329" s="307"/>
      <c r="BA329" s="307"/>
      <c r="BB329" s="307"/>
      <c r="BC329" s="225"/>
      <c r="BD329" s="225"/>
      <c r="BE329" s="225"/>
      <c r="BF329" s="225"/>
      <c r="BG329" s="259">
        <f>BG330+BG335+BG351+BG355+BG365+BG376</f>
        <v>3413230</v>
      </c>
      <c r="BH329" s="259">
        <f>BH330+BH335+BH351+BH355+BH365+BH376</f>
        <v>0</v>
      </c>
      <c r="BI329" s="259">
        <f>BI330+BI335+BI351+BI355+BI365+BI376</f>
        <v>0</v>
      </c>
      <c r="BJ329" s="259">
        <f>BJ330+BJ335+BJ351+BJ355+BJ365+BJ376</f>
        <v>0</v>
      </c>
      <c r="BK329" s="259">
        <f>BK330+BK335+BK351+BK355+BK365+BK376</f>
        <v>3837550</v>
      </c>
    </row>
    <row r="330" spans="1:63" s="223" customFormat="1" ht="32.25" customHeight="1">
      <c r="A330" s="312" t="s">
        <v>46</v>
      </c>
      <c r="B330" s="312"/>
      <c r="C330" s="312"/>
      <c r="D330" s="312"/>
      <c r="E330" s="312"/>
      <c r="F330" s="312"/>
      <c r="G330" s="312"/>
      <c r="H330" s="312"/>
      <c r="I330" s="312"/>
      <c r="J330" s="312"/>
      <c r="K330" s="312"/>
      <c r="L330" s="312"/>
      <c r="M330" s="312"/>
      <c r="N330" s="312"/>
      <c r="O330" s="312"/>
      <c r="P330" s="312"/>
      <c r="Q330" s="312"/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312"/>
      <c r="AG330" s="312"/>
      <c r="AH330" s="312"/>
      <c r="AI330" s="312"/>
      <c r="AJ330" s="312"/>
      <c r="AK330" s="312"/>
      <c r="AL330" s="312"/>
      <c r="AM330" s="312"/>
      <c r="AN330" s="312"/>
      <c r="AO330" s="312"/>
      <c r="AP330" s="233">
        <v>210</v>
      </c>
      <c r="AQ330" s="307"/>
      <c r="AR330" s="307"/>
      <c r="AS330" s="307"/>
      <c r="AT330" s="307"/>
      <c r="AU330" s="307"/>
      <c r="AV330" s="307"/>
      <c r="AW330" s="307"/>
      <c r="AX330" s="307"/>
      <c r="AY330" s="307"/>
      <c r="AZ330" s="307"/>
      <c r="BA330" s="307"/>
      <c r="BB330" s="307"/>
      <c r="BC330" s="307"/>
      <c r="BD330" s="307"/>
      <c r="BE330" s="307"/>
      <c r="BF330" s="225"/>
      <c r="BG330" s="259">
        <f>BG332+BG333+BG334</f>
        <v>1982716.31</v>
      </c>
      <c r="BH330" s="259">
        <f>BH332+BH333+BH334</f>
        <v>0</v>
      </c>
      <c r="BI330" s="259">
        <f>BI332+BI333+BI334</f>
        <v>0</v>
      </c>
      <c r="BJ330" s="259">
        <f>BJ332+BJ333+BJ334</f>
        <v>0</v>
      </c>
      <c r="BK330" s="259">
        <f>BK332+BK333+BK334</f>
        <v>1982716.31</v>
      </c>
    </row>
    <row r="331" spans="1:63" s="223" customFormat="1" ht="14.25" customHeight="1">
      <c r="A331" s="314" t="s">
        <v>47</v>
      </c>
      <c r="B331" s="314"/>
      <c r="C331" s="314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4"/>
      <c r="W331" s="314"/>
      <c r="X331" s="314"/>
      <c r="Y331" s="314"/>
      <c r="Z331" s="314"/>
      <c r="AA331" s="314"/>
      <c r="AB331" s="314"/>
      <c r="AC331" s="314"/>
      <c r="AD331" s="314"/>
      <c r="AE331" s="314"/>
      <c r="AF331" s="314"/>
      <c r="AG331" s="314"/>
      <c r="AH331" s="314"/>
      <c r="AI331" s="314"/>
      <c r="AJ331" s="314"/>
      <c r="AK331" s="314"/>
      <c r="AL331" s="314"/>
      <c r="AM331" s="314"/>
      <c r="AN331" s="314"/>
      <c r="AO331" s="314"/>
      <c r="AP331" s="224"/>
      <c r="AQ331" s="307"/>
      <c r="AR331" s="307"/>
      <c r="AS331" s="307"/>
      <c r="AT331" s="307"/>
      <c r="AU331" s="307"/>
      <c r="AV331" s="307"/>
      <c r="AW331" s="307"/>
      <c r="AX331" s="307"/>
      <c r="AY331" s="307"/>
      <c r="AZ331" s="307"/>
      <c r="BA331" s="307"/>
      <c r="BB331" s="307"/>
      <c r="BC331" s="307"/>
      <c r="BD331" s="307"/>
      <c r="BE331" s="307"/>
      <c r="BF331" s="225"/>
      <c r="BG331" s="226"/>
      <c r="BH331" s="226"/>
      <c r="BI331" s="226"/>
      <c r="BJ331" s="226"/>
      <c r="BK331" s="228"/>
    </row>
    <row r="332" spans="1:63" s="223" customFormat="1" ht="18.75" customHeight="1">
      <c r="A332" s="306" t="s">
        <v>48</v>
      </c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  <c r="AA332" s="306"/>
      <c r="AB332" s="306"/>
      <c r="AC332" s="306"/>
      <c r="AD332" s="306"/>
      <c r="AE332" s="306"/>
      <c r="AF332" s="306"/>
      <c r="AG332" s="306"/>
      <c r="AH332" s="306"/>
      <c r="AI332" s="306"/>
      <c r="AJ332" s="306"/>
      <c r="AK332" s="306"/>
      <c r="AL332" s="306"/>
      <c r="AM332" s="306"/>
      <c r="AN332" s="306"/>
      <c r="AO332" s="306"/>
      <c r="AP332" s="224"/>
      <c r="AQ332" s="307" t="s">
        <v>49</v>
      </c>
      <c r="AR332" s="307"/>
      <c r="AS332" s="307"/>
      <c r="AT332" s="307"/>
      <c r="AU332" s="307"/>
      <c r="AV332" s="307"/>
      <c r="AW332" s="307"/>
      <c r="AX332" s="307"/>
      <c r="AY332" s="307"/>
      <c r="AZ332" s="307"/>
      <c r="BA332" s="307"/>
      <c r="BB332" s="307"/>
      <c r="BC332" s="225"/>
      <c r="BD332" s="225"/>
      <c r="BE332" s="225"/>
      <c r="BF332" s="225" t="s">
        <v>50</v>
      </c>
      <c r="BG332" s="259">
        <f>BH332+BI332+BJ332+BK332</f>
        <v>1474774.43</v>
      </c>
      <c r="BH332" s="226">
        <v>0</v>
      </c>
      <c r="BI332" s="226">
        <v>0</v>
      </c>
      <c r="BJ332" s="226">
        <v>0</v>
      </c>
      <c r="BK332" s="226">
        <v>1474774.43</v>
      </c>
    </row>
    <row r="333" spans="1:63" s="223" customFormat="1" ht="37.5" customHeight="1">
      <c r="A333" s="306" t="s">
        <v>136</v>
      </c>
      <c r="B333" s="306"/>
      <c r="C333" s="306"/>
      <c r="D333" s="306"/>
      <c r="E333" s="306"/>
      <c r="F333" s="306"/>
      <c r="G333" s="306"/>
      <c r="H333" s="306"/>
      <c r="I333" s="306"/>
      <c r="J333" s="306"/>
      <c r="K333" s="306"/>
      <c r="L333" s="306"/>
      <c r="M333" s="306"/>
      <c r="N333" s="30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306"/>
      <c r="AA333" s="306"/>
      <c r="AB333" s="306"/>
      <c r="AC333" s="306"/>
      <c r="AD333" s="306"/>
      <c r="AE333" s="306"/>
      <c r="AF333" s="306"/>
      <c r="AG333" s="306"/>
      <c r="AH333" s="306"/>
      <c r="AI333" s="306"/>
      <c r="AJ333" s="306"/>
      <c r="AK333" s="306"/>
      <c r="AL333" s="306"/>
      <c r="AM333" s="306"/>
      <c r="AN333" s="306"/>
      <c r="AO333" s="306"/>
      <c r="AP333" s="224"/>
      <c r="AQ333" s="307" t="s">
        <v>52</v>
      </c>
      <c r="AR333" s="307"/>
      <c r="AS333" s="307"/>
      <c r="AT333" s="307"/>
      <c r="AU333" s="307"/>
      <c r="AV333" s="307"/>
      <c r="AW333" s="307"/>
      <c r="AX333" s="307"/>
      <c r="AY333" s="307"/>
      <c r="AZ333" s="307"/>
      <c r="BA333" s="307"/>
      <c r="BB333" s="307"/>
      <c r="BC333" s="225"/>
      <c r="BD333" s="225"/>
      <c r="BE333" s="225"/>
      <c r="BF333" s="225" t="s">
        <v>53</v>
      </c>
      <c r="BG333" s="259">
        <f>BH333+BI333+BJ333+BK333</f>
        <v>62560</v>
      </c>
      <c r="BH333" s="226">
        <v>0</v>
      </c>
      <c r="BI333" s="226">
        <v>0</v>
      </c>
      <c r="BJ333" s="226">
        <v>0</v>
      </c>
      <c r="BK333" s="226">
        <v>62560</v>
      </c>
    </row>
    <row r="334" spans="1:63" s="223" customFormat="1" ht="25.5" customHeight="1">
      <c r="A334" s="306" t="s">
        <v>54</v>
      </c>
      <c r="B334" s="306"/>
      <c r="C334" s="306"/>
      <c r="D334" s="306"/>
      <c r="E334" s="306"/>
      <c r="F334" s="306"/>
      <c r="G334" s="306"/>
      <c r="H334" s="306"/>
      <c r="I334" s="306"/>
      <c r="J334" s="306"/>
      <c r="K334" s="306"/>
      <c r="L334" s="306"/>
      <c r="M334" s="306"/>
      <c r="N334" s="306"/>
      <c r="O334" s="306"/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306"/>
      <c r="AA334" s="306"/>
      <c r="AB334" s="306"/>
      <c r="AC334" s="306"/>
      <c r="AD334" s="306"/>
      <c r="AE334" s="306"/>
      <c r="AF334" s="306"/>
      <c r="AG334" s="306"/>
      <c r="AH334" s="306"/>
      <c r="AI334" s="306"/>
      <c r="AJ334" s="306"/>
      <c r="AK334" s="306"/>
      <c r="AL334" s="306"/>
      <c r="AM334" s="306"/>
      <c r="AN334" s="306"/>
      <c r="AO334" s="306"/>
      <c r="AP334" s="224"/>
      <c r="AQ334" s="307" t="s">
        <v>55</v>
      </c>
      <c r="AR334" s="307"/>
      <c r="AS334" s="307"/>
      <c r="AT334" s="307"/>
      <c r="AU334" s="307"/>
      <c r="AV334" s="307"/>
      <c r="AW334" s="307"/>
      <c r="AX334" s="307"/>
      <c r="AY334" s="307"/>
      <c r="AZ334" s="307"/>
      <c r="BA334" s="307"/>
      <c r="BB334" s="307"/>
      <c r="BC334" s="225"/>
      <c r="BD334" s="225"/>
      <c r="BE334" s="225"/>
      <c r="BF334" s="225" t="s">
        <v>56</v>
      </c>
      <c r="BG334" s="259">
        <f>BH334+BI334+BJ334+BK334</f>
        <v>445381.88</v>
      </c>
      <c r="BH334" s="226">
        <v>0</v>
      </c>
      <c r="BI334" s="226">
        <v>0</v>
      </c>
      <c r="BJ334" s="226">
        <v>0</v>
      </c>
      <c r="BK334" s="226">
        <v>445381.88</v>
      </c>
    </row>
    <row r="335" spans="1:63" s="223" customFormat="1" ht="23.25" customHeight="1">
      <c r="A335" s="312" t="s">
        <v>57</v>
      </c>
      <c r="B335" s="312"/>
      <c r="C335" s="312"/>
      <c r="D335" s="312"/>
      <c r="E335" s="312"/>
      <c r="F335" s="312"/>
      <c r="G335" s="312"/>
      <c r="H335" s="312"/>
      <c r="I335" s="312"/>
      <c r="J335" s="312"/>
      <c r="K335" s="312"/>
      <c r="L335" s="312"/>
      <c r="M335" s="312"/>
      <c r="N335" s="312"/>
      <c r="O335" s="312"/>
      <c r="P335" s="312"/>
      <c r="Q335" s="312"/>
      <c r="R335" s="312"/>
      <c r="S335" s="312"/>
      <c r="T335" s="312"/>
      <c r="U335" s="312"/>
      <c r="V335" s="312"/>
      <c r="W335" s="312"/>
      <c r="X335" s="312"/>
      <c r="Y335" s="312"/>
      <c r="Z335" s="312"/>
      <c r="AA335" s="312"/>
      <c r="AB335" s="312"/>
      <c r="AC335" s="312"/>
      <c r="AD335" s="312"/>
      <c r="AE335" s="312"/>
      <c r="AF335" s="312"/>
      <c r="AG335" s="312"/>
      <c r="AH335" s="312"/>
      <c r="AI335" s="312"/>
      <c r="AJ335" s="312"/>
      <c r="AK335" s="312"/>
      <c r="AL335" s="312"/>
      <c r="AM335" s="312"/>
      <c r="AN335" s="312"/>
      <c r="AO335" s="312"/>
      <c r="AP335" s="233">
        <v>220</v>
      </c>
      <c r="AQ335" s="307"/>
      <c r="AR335" s="307"/>
      <c r="AS335" s="307"/>
      <c r="AT335" s="307"/>
      <c r="AU335" s="307"/>
      <c r="AV335" s="307"/>
      <c r="AW335" s="307"/>
      <c r="AX335" s="307"/>
      <c r="AY335" s="307"/>
      <c r="AZ335" s="307"/>
      <c r="BA335" s="307"/>
      <c r="BB335" s="307"/>
      <c r="BC335" s="307"/>
      <c r="BD335" s="307"/>
      <c r="BE335" s="307"/>
      <c r="BF335" s="225"/>
      <c r="BG335" s="259">
        <f>BG337+BG338+BG339+BG345+BG346+BG347+BG348+BG349+BG350</f>
        <v>1030961.6</v>
      </c>
      <c r="BH335" s="259">
        <f>BH337+BH338+BH339+BH345+BH346+BH347+BH348+BH349+BH350</f>
        <v>0</v>
      </c>
      <c r="BI335" s="259">
        <f>BI337+BI338+BI339+BI345+BI346+BI347+BI348+BI349+BI350</f>
        <v>0</v>
      </c>
      <c r="BJ335" s="259">
        <f>BJ337+BJ338+BJ339+BJ345+BJ346+BJ347+BJ348+BJ349+BJ350</f>
        <v>0</v>
      </c>
      <c r="BK335" s="259">
        <f>BK337+BK338+BK339+BK345+BK346+BK347+BK348+BK349+BK350</f>
        <v>1030961.6</v>
      </c>
    </row>
    <row r="336" spans="1:63" s="223" customFormat="1" ht="15" customHeight="1">
      <c r="A336" s="314" t="s">
        <v>9</v>
      </c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  <c r="U336" s="314"/>
      <c r="V336" s="314"/>
      <c r="W336" s="314"/>
      <c r="X336" s="314"/>
      <c r="Y336" s="314"/>
      <c r="Z336" s="314"/>
      <c r="AA336" s="314"/>
      <c r="AB336" s="314"/>
      <c r="AC336" s="314"/>
      <c r="AD336" s="314"/>
      <c r="AE336" s="314"/>
      <c r="AF336" s="314"/>
      <c r="AG336" s="314"/>
      <c r="AH336" s="314"/>
      <c r="AI336" s="314"/>
      <c r="AJ336" s="314"/>
      <c r="AK336" s="314"/>
      <c r="AL336" s="314"/>
      <c r="AM336" s="314"/>
      <c r="AN336" s="314"/>
      <c r="AO336" s="314"/>
      <c r="AP336" s="224"/>
      <c r="AQ336" s="307"/>
      <c r="AR336" s="307"/>
      <c r="AS336" s="307"/>
      <c r="AT336" s="307"/>
      <c r="AU336" s="307"/>
      <c r="AV336" s="307"/>
      <c r="AW336" s="307"/>
      <c r="AX336" s="307"/>
      <c r="AY336" s="307"/>
      <c r="AZ336" s="307"/>
      <c r="BA336" s="307"/>
      <c r="BB336" s="307"/>
      <c r="BC336" s="307"/>
      <c r="BD336" s="307"/>
      <c r="BE336" s="307"/>
      <c r="BF336" s="225"/>
      <c r="BG336" s="226"/>
      <c r="BH336" s="226"/>
      <c r="BI336" s="226"/>
      <c r="BJ336" s="226"/>
      <c r="BK336" s="228"/>
    </row>
    <row r="337" spans="1:63" s="223" customFormat="1" ht="18.75" customHeight="1">
      <c r="A337" s="306" t="s">
        <v>58</v>
      </c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  <c r="O337" s="306"/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306"/>
      <c r="AA337" s="306"/>
      <c r="AB337" s="306"/>
      <c r="AC337" s="306"/>
      <c r="AD337" s="306"/>
      <c r="AE337" s="306"/>
      <c r="AF337" s="306"/>
      <c r="AG337" s="306"/>
      <c r="AH337" s="306"/>
      <c r="AI337" s="306"/>
      <c r="AJ337" s="306"/>
      <c r="AK337" s="306"/>
      <c r="AL337" s="306"/>
      <c r="AM337" s="306"/>
      <c r="AN337" s="306"/>
      <c r="AO337" s="306"/>
      <c r="AP337" s="224"/>
      <c r="AQ337" s="307" t="s">
        <v>59</v>
      </c>
      <c r="AR337" s="307"/>
      <c r="AS337" s="307"/>
      <c r="AT337" s="307"/>
      <c r="AU337" s="307"/>
      <c r="AV337" s="307"/>
      <c r="AW337" s="307"/>
      <c r="AX337" s="307"/>
      <c r="AY337" s="307"/>
      <c r="AZ337" s="307"/>
      <c r="BA337" s="307"/>
      <c r="BB337" s="307"/>
      <c r="BC337" s="225"/>
      <c r="BD337" s="225"/>
      <c r="BE337" s="225"/>
      <c r="BF337" s="225" t="s">
        <v>60</v>
      </c>
      <c r="BG337" s="259">
        <f aca="true" t="shared" si="24" ref="BG337:BG350">BH337+BI337+BJ337+BK337</f>
        <v>57120</v>
      </c>
      <c r="BH337" s="226">
        <v>0</v>
      </c>
      <c r="BI337" s="226">
        <v>0</v>
      </c>
      <c r="BJ337" s="226">
        <v>0</v>
      </c>
      <c r="BK337" s="228">
        <v>57120</v>
      </c>
    </row>
    <row r="338" spans="1:63" s="223" customFormat="1" ht="18.75" customHeight="1">
      <c r="A338" s="306" t="s">
        <v>61</v>
      </c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  <c r="AA338" s="306"/>
      <c r="AB338" s="306"/>
      <c r="AC338" s="306"/>
      <c r="AD338" s="306"/>
      <c r="AE338" s="306"/>
      <c r="AF338" s="306"/>
      <c r="AG338" s="306"/>
      <c r="AH338" s="306"/>
      <c r="AI338" s="306"/>
      <c r="AJ338" s="306"/>
      <c r="AK338" s="306"/>
      <c r="AL338" s="306"/>
      <c r="AM338" s="306"/>
      <c r="AN338" s="306"/>
      <c r="AO338" s="306"/>
      <c r="AP338" s="224"/>
      <c r="AQ338" s="307" t="s">
        <v>59</v>
      </c>
      <c r="AR338" s="307"/>
      <c r="AS338" s="307"/>
      <c r="AT338" s="307"/>
      <c r="AU338" s="307"/>
      <c r="AV338" s="307"/>
      <c r="AW338" s="307"/>
      <c r="AX338" s="307"/>
      <c r="AY338" s="307"/>
      <c r="AZ338" s="307"/>
      <c r="BA338" s="307"/>
      <c r="BB338" s="307"/>
      <c r="BC338" s="225"/>
      <c r="BD338" s="225"/>
      <c r="BE338" s="225"/>
      <c r="BF338" s="225" t="s">
        <v>62</v>
      </c>
      <c r="BG338" s="259">
        <f t="shared" si="24"/>
        <v>0</v>
      </c>
      <c r="BH338" s="226">
        <v>0</v>
      </c>
      <c r="BI338" s="226">
        <v>0</v>
      </c>
      <c r="BJ338" s="226">
        <v>0</v>
      </c>
      <c r="BK338" s="228">
        <v>0</v>
      </c>
    </row>
    <row r="339" spans="1:63" s="223" customFormat="1" ht="18.75" customHeight="1">
      <c r="A339" s="306" t="s">
        <v>63</v>
      </c>
      <c r="B339" s="306"/>
      <c r="C339" s="306"/>
      <c r="D339" s="306"/>
      <c r="E339" s="306"/>
      <c r="F339" s="306"/>
      <c r="G339" s="306"/>
      <c r="H339" s="306"/>
      <c r="I339" s="306"/>
      <c r="J339" s="306"/>
      <c r="K339" s="306"/>
      <c r="L339" s="306"/>
      <c r="M339" s="306"/>
      <c r="N339" s="306"/>
      <c r="O339" s="306"/>
      <c r="P339" s="306"/>
      <c r="Q339" s="306"/>
      <c r="R339" s="306"/>
      <c r="S339" s="306"/>
      <c r="T339" s="306"/>
      <c r="U339" s="306"/>
      <c r="V339" s="306"/>
      <c r="W339" s="306"/>
      <c r="X339" s="306"/>
      <c r="Y339" s="306"/>
      <c r="Z339" s="306"/>
      <c r="AA339" s="306"/>
      <c r="AB339" s="306"/>
      <c r="AC339" s="306"/>
      <c r="AD339" s="306"/>
      <c r="AE339" s="306"/>
      <c r="AF339" s="306"/>
      <c r="AG339" s="306"/>
      <c r="AH339" s="306"/>
      <c r="AI339" s="306"/>
      <c r="AJ339" s="306"/>
      <c r="AK339" s="306"/>
      <c r="AL339" s="306"/>
      <c r="AM339" s="306"/>
      <c r="AN339" s="306"/>
      <c r="AO339" s="306"/>
      <c r="AP339" s="224"/>
      <c r="AQ339" s="307" t="s">
        <v>59</v>
      </c>
      <c r="AR339" s="307"/>
      <c r="AS339" s="307"/>
      <c r="AT339" s="307"/>
      <c r="AU339" s="307"/>
      <c r="AV339" s="307"/>
      <c r="AW339" s="307"/>
      <c r="AX339" s="307"/>
      <c r="AY339" s="307"/>
      <c r="AZ339" s="307"/>
      <c r="BA339" s="307"/>
      <c r="BB339" s="307"/>
      <c r="BC339" s="225"/>
      <c r="BD339" s="225"/>
      <c r="BE339" s="225"/>
      <c r="BF339" s="225" t="s">
        <v>64</v>
      </c>
      <c r="BG339" s="259">
        <f t="shared" si="24"/>
        <v>0</v>
      </c>
      <c r="BH339" s="251">
        <f>BH340+BH341+BH342+BH343+BH344</f>
        <v>0</v>
      </c>
      <c r="BI339" s="251">
        <f>BI340+BI341+BI342+BI343+BI344</f>
        <v>0</v>
      </c>
      <c r="BJ339" s="251">
        <f>BJ340+BJ341+BJ342+BJ343+BJ344</f>
        <v>0</v>
      </c>
      <c r="BK339" s="251">
        <f>BK340+BK341+BK342+BK343+BK344</f>
        <v>0</v>
      </c>
    </row>
    <row r="340" spans="1:63" s="223" customFormat="1" ht="34.5" customHeight="1">
      <c r="A340" s="306" t="s">
        <v>65</v>
      </c>
      <c r="B340" s="306"/>
      <c r="C340" s="306"/>
      <c r="D340" s="306"/>
      <c r="E340" s="306"/>
      <c r="F340" s="306"/>
      <c r="G340" s="306"/>
      <c r="H340" s="306"/>
      <c r="I340" s="306"/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306"/>
      <c r="AA340" s="306"/>
      <c r="AB340" s="306"/>
      <c r="AC340" s="306"/>
      <c r="AD340" s="306"/>
      <c r="AE340" s="306"/>
      <c r="AF340" s="306"/>
      <c r="AG340" s="306"/>
      <c r="AH340" s="306"/>
      <c r="AI340" s="306"/>
      <c r="AJ340" s="306"/>
      <c r="AK340" s="306"/>
      <c r="AL340" s="306"/>
      <c r="AM340" s="306"/>
      <c r="AN340" s="306"/>
      <c r="AO340" s="306"/>
      <c r="AP340" s="224"/>
      <c r="AQ340" s="307" t="s">
        <v>59</v>
      </c>
      <c r="AR340" s="307"/>
      <c r="AS340" s="307"/>
      <c r="AT340" s="307"/>
      <c r="AU340" s="307"/>
      <c r="AV340" s="307"/>
      <c r="AW340" s="307"/>
      <c r="AX340" s="307"/>
      <c r="AY340" s="307"/>
      <c r="AZ340" s="307"/>
      <c r="BA340" s="307"/>
      <c r="BB340" s="307"/>
      <c r="BC340" s="225"/>
      <c r="BD340" s="225"/>
      <c r="BE340" s="225"/>
      <c r="BF340" s="225" t="s">
        <v>66</v>
      </c>
      <c r="BG340" s="259">
        <f t="shared" si="24"/>
        <v>0</v>
      </c>
      <c r="BH340" s="226">
        <v>0</v>
      </c>
      <c r="BI340" s="226">
        <v>0</v>
      </c>
      <c r="BJ340" s="226">
        <v>0</v>
      </c>
      <c r="BK340" s="228">
        <v>0</v>
      </c>
    </row>
    <row r="341" spans="1:63" s="223" customFormat="1" ht="22.5" customHeight="1">
      <c r="A341" s="306" t="s">
        <v>67</v>
      </c>
      <c r="B341" s="306"/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  <c r="AA341" s="306"/>
      <c r="AB341" s="306"/>
      <c r="AC341" s="306"/>
      <c r="AD341" s="306"/>
      <c r="AE341" s="306"/>
      <c r="AF341" s="306"/>
      <c r="AG341" s="306"/>
      <c r="AH341" s="306"/>
      <c r="AI341" s="306"/>
      <c r="AJ341" s="306"/>
      <c r="AK341" s="306"/>
      <c r="AL341" s="306"/>
      <c r="AM341" s="306"/>
      <c r="AN341" s="306"/>
      <c r="AO341" s="306"/>
      <c r="AP341" s="224"/>
      <c r="AQ341" s="307" t="s">
        <v>59</v>
      </c>
      <c r="AR341" s="307"/>
      <c r="AS341" s="307"/>
      <c r="AT341" s="307"/>
      <c r="AU341" s="307"/>
      <c r="AV341" s="307"/>
      <c r="AW341" s="307"/>
      <c r="AX341" s="307"/>
      <c r="AY341" s="307"/>
      <c r="AZ341" s="307"/>
      <c r="BA341" s="307"/>
      <c r="BB341" s="307"/>
      <c r="BC341" s="225"/>
      <c r="BD341" s="225"/>
      <c r="BE341" s="225"/>
      <c r="BF341" s="225" t="s">
        <v>68</v>
      </c>
      <c r="BG341" s="259">
        <f t="shared" si="24"/>
        <v>0</v>
      </c>
      <c r="BH341" s="226">
        <v>0</v>
      </c>
      <c r="BI341" s="226">
        <v>0</v>
      </c>
      <c r="BJ341" s="226">
        <v>0</v>
      </c>
      <c r="BK341" s="228">
        <v>0</v>
      </c>
    </row>
    <row r="342" spans="1:63" s="223" customFormat="1" ht="40.5" customHeight="1">
      <c r="A342" s="306" t="s">
        <v>69</v>
      </c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  <c r="AA342" s="306"/>
      <c r="AB342" s="306"/>
      <c r="AC342" s="306"/>
      <c r="AD342" s="306"/>
      <c r="AE342" s="306"/>
      <c r="AF342" s="306"/>
      <c r="AG342" s="306"/>
      <c r="AH342" s="306"/>
      <c r="AI342" s="306"/>
      <c r="AJ342" s="306"/>
      <c r="AK342" s="306"/>
      <c r="AL342" s="306"/>
      <c r="AM342" s="306"/>
      <c r="AN342" s="306"/>
      <c r="AO342" s="306"/>
      <c r="AP342" s="224"/>
      <c r="AQ342" s="307" t="s">
        <v>59</v>
      </c>
      <c r="AR342" s="307"/>
      <c r="AS342" s="307"/>
      <c r="AT342" s="307"/>
      <c r="AU342" s="307"/>
      <c r="AV342" s="307"/>
      <c r="AW342" s="307"/>
      <c r="AX342" s="307"/>
      <c r="AY342" s="307"/>
      <c r="AZ342" s="307"/>
      <c r="BA342" s="307"/>
      <c r="BB342" s="307"/>
      <c r="BC342" s="225"/>
      <c r="BD342" s="225"/>
      <c r="BE342" s="225"/>
      <c r="BF342" s="225" t="s">
        <v>70</v>
      </c>
      <c r="BG342" s="259">
        <f t="shared" si="24"/>
        <v>0</v>
      </c>
      <c r="BH342" s="226">
        <v>0</v>
      </c>
      <c r="BI342" s="226">
        <v>0</v>
      </c>
      <c r="BJ342" s="226">
        <v>0</v>
      </c>
      <c r="BK342" s="228">
        <v>0</v>
      </c>
    </row>
    <row r="343" spans="1:63" s="223" customFormat="1" ht="38.25" customHeight="1">
      <c r="A343" s="306" t="s">
        <v>71</v>
      </c>
      <c r="B343" s="306"/>
      <c r="C343" s="306"/>
      <c r="D343" s="306"/>
      <c r="E343" s="306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  <c r="AA343" s="306"/>
      <c r="AB343" s="306"/>
      <c r="AC343" s="306"/>
      <c r="AD343" s="306"/>
      <c r="AE343" s="306"/>
      <c r="AF343" s="306"/>
      <c r="AG343" s="306"/>
      <c r="AH343" s="306"/>
      <c r="AI343" s="306"/>
      <c r="AJ343" s="306"/>
      <c r="AK343" s="306"/>
      <c r="AL343" s="306"/>
      <c r="AM343" s="306"/>
      <c r="AN343" s="306"/>
      <c r="AO343" s="306"/>
      <c r="AP343" s="224"/>
      <c r="AQ343" s="307" t="s">
        <v>59</v>
      </c>
      <c r="AR343" s="307"/>
      <c r="AS343" s="307"/>
      <c r="AT343" s="307"/>
      <c r="AU343" s="307"/>
      <c r="AV343" s="307"/>
      <c r="AW343" s="307"/>
      <c r="AX343" s="307"/>
      <c r="AY343" s="307"/>
      <c r="AZ343" s="307"/>
      <c r="BA343" s="307"/>
      <c r="BB343" s="307"/>
      <c r="BC343" s="225"/>
      <c r="BD343" s="225"/>
      <c r="BE343" s="225"/>
      <c r="BF343" s="225" t="s">
        <v>72</v>
      </c>
      <c r="BG343" s="259">
        <f t="shared" si="24"/>
        <v>0</v>
      </c>
      <c r="BH343" s="226">
        <v>0</v>
      </c>
      <c r="BI343" s="226">
        <v>0</v>
      </c>
      <c r="BJ343" s="226">
        <v>0</v>
      </c>
      <c r="BK343" s="228">
        <v>0</v>
      </c>
    </row>
    <row r="344" spans="1:63" s="223" customFormat="1" ht="23.25" customHeight="1">
      <c r="A344" s="306" t="s">
        <v>73</v>
      </c>
      <c r="B344" s="306"/>
      <c r="C344" s="306"/>
      <c r="D344" s="306"/>
      <c r="E344" s="306"/>
      <c r="F344" s="306"/>
      <c r="G344" s="306"/>
      <c r="H344" s="306"/>
      <c r="I344" s="306"/>
      <c r="J344" s="306"/>
      <c r="K344" s="306"/>
      <c r="L344" s="306"/>
      <c r="M344" s="306"/>
      <c r="N344" s="306"/>
      <c r="O344" s="306"/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306"/>
      <c r="AA344" s="306"/>
      <c r="AB344" s="306"/>
      <c r="AC344" s="306"/>
      <c r="AD344" s="306"/>
      <c r="AE344" s="306"/>
      <c r="AF344" s="306"/>
      <c r="AG344" s="306"/>
      <c r="AH344" s="306"/>
      <c r="AI344" s="306"/>
      <c r="AJ344" s="306"/>
      <c r="AK344" s="306"/>
      <c r="AL344" s="306"/>
      <c r="AM344" s="306"/>
      <c r="AN344" s="306"/>
      <c r="AO344" s="306"/>
      <c r="AP344" s="224"/>
      <c r="AQ344" s="307" t="s">
        <v>59</v>
      </c>
      <c r="AR344" s="307"/>
      <c r="AS344" s="307"/>
      <c r="AT344" s="307"/>
      <c r="AU344" s="307"/>
      <c r="AV344" s="307"/>
      <c r="AW344" s="307"/>
      <c r="AX344" s="307"/>
      <c r="AY344" s="307"/>
      <c r="AZ344" s="307"/>
      <c r="BA344" s="307"/>
      <c r="BB344" s="307"/>
      <c r="BC344" s="225"/>
      <c r="BD344" s="225"/>
      <c r="BE344" s="225"/>
      <c r="BF344" s="225" t="s">
        <v>74</v>
      </c>
      <c r="BG344" s="259">
        <f t="shared" si="24"/>
        <v>0</v>
      </c>
      <c r="BH344" s="226">
        <v>0</v>
      </c>
      <c r="BI344" s="226">
        <v>0</v>
      </c>
      <c r="BJ344" s="226">
        <v>0</v>
      </c>
      <c r="BK344" s="228">
        <v>0</v>
      </c>
    </row>
    <row r="345" spans="1:63" s="223" customFormat="1" ht="67.5" customHeight="1">
      <c r="A345" s="306" t="s">
        <v>75</v>
      </c>
      <c r="B345" s="306"/>
      <c r="C345" s="306"/>
      <c r="D345" s="306"/>
      <c r="E345" s="306"/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306"/>
      <c r="AA345" s="306"/>
      <c r="AB345" s="306"/>
      <c r="AC345" s="306"/>
      <c r="AD345" s="306"/>
      <c r="AE345" s="306"/>
      <c r="AF345" s="306"/>
      <c r="AG345" s="306"/>
      <c r="AH345" s="306"/>
      <c r="AI345" s="306"/>
      <c r="AJ345" s="306"/>
      <c r="AK345" s="306"/>
      <c r="AL345" s="306"/>
      <c r="AM345" s="306"/>
      <c r="AN345" s="306"/>
      <c r="AO345" s="306"/>
      <c r="AP345" s="224"/>
      <c r="AQ345" s="307" t="s">
        <v>59</v>
      </c>
      <c r="AR345" s="307"/>
      <c r="AS345" s="307"/>
      <c r="AT345" s="307"/>
      <c r="AU345" s="307"/>
      <c r="AV345" s="307"/>
      <c r="AW345" s="307"/>
      <c r="AX345" s="307"/>
      <c r="AY345" s="307"/>
      <c r="AZ345" s="307"/>
      <c r="BA345" s="307"/>
      <c r="BB345" s="307"/>
      <c r="BC345" s="225"/>
      <c r="BD345" s="225"/>
      <c r="BE345" s="225"/>
      <c r="BF345" s="225" t="s">
        <v>76</v>
      </c>
      <c r="BG345" s="259">
        <f t="shared" si="24"/>
        <v>0</v>
      </c>
      <c r="BH345" s="226">
        <v>0</v>
      </c>
      <c r="BI345" s="226">
        <v>0</v>
      </c>
      <c r="BJ345" s="226">
        <v>0</v>
      </c>
      <c r="BK345" s="228">
        <v>0</v>
      </c>
    </row>
    <row r="346" spans="1:63" s="223" customFormat="1" ht="38.25" customHeight="1">
      <c r="A346" s="306" t="s">
        <v>77</v>
      </c>
      <c r="B346" s="306"/>
      <c r="C346" s="306"/>
      <c r="D346" s="306"/>
      <c r="E346" s="306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  <c r="AA346" s="306"/>
      <c r="AB346" s="306"/>
      <c r="AC346" s="306"/>
      <c r="AD346" s="306"/>
      <c r="AE346" s="306"/>
      <c r="AF346" s="306"/>
      <c r="AG346" s="306"/>
      <c r="AH346" s="306"/>
      <c r="AI346" s="306"/>
      <c r="AJ346" s="306"/>
      <c r="AK346" s="306"/>
      <c r="AL346" s="306"/>
      <c r="AM346" s="306"/>
      <c r="AN346" s="306"/>
      <c r="AO346" s="306"/>
      <c r="AP346" s="224"/>
      <c r="AQ346" s="307" t="s">
        <v>59</v>
      </c>
      <c r="AR346" s="307"/>
      <c r="AS346" s="307"/>
      <c r="AT346" s="307"/>
      <c r="AU346" s="307"/>
      <c r="AV346" s="307"/>
      <c r="AW346" s="307"/>
      <c r="AX346" s="307"/>
      <c r="AY346" s="307"/>
      <c r="AZ346" s="307"/>
      <c r="BA346" s="307"/>
      <c r="BB346" s="307"/>
      <c r="BC346" s="225"/>
      <c r="BD346" s="225"/>
      <c r="BE346" s="225"/>
      <c r="BF346" s="225" t="s">
        <v>78</v>
      </c>
      <c r="BG346" s="259">
        <f t="shared" si="24"/>
        <v>538641.6</v>
      </c>
      <c r="BH346" s="226">
        <v>0</v>
      </c>
      <c r="BI346" s="226">
        <v>0</v>
      </c>
      <c r="BJ346" s="226">
        <v>0</v>
      </c>
      <c r="BK346" s="228">
        <v>538641.6</v>
      </c>
    </row>
    <row r="347" spans="1:63" s="223" customFormat="1" ht="24.75" customHeight="1">
      <c r="A347" s="306" t="s">
        <v>79</v>
      </c>
      <c r="B347" s="306"/>
      <c r="C347" s="306"/>
      <c r="D347" s="306"/>
      <c r="E347" s="306"/>
      <c r="F347" s="306"/>
      <c r="G347" s="306"/>
      <c r="H347" s="306"/>
      <c r="I347" s="306"/>
      <c r="J347" s="306"/>
      <c r="K347" s="306"/>
      <c r="L347" s="306"/>
      <c r="M347" s="306"/>
      <c r="N347" s="306"/>
      <c r="O347" s="306"/>
      <c r="P347" s="306"/>
      <c r="Q347" s="306"/>
      <c r="R347" s="306"/>
      <c r="S347" s="306"/>
      <c r="T347" s="306"/>
      <c r="U347" s="306"/>
      <c r="V347" s="306"/>
      <c r="W347" s="306"/>
      <c r="X347" s="306"/>
      <c r="Y347" s="306"/>
      <c r="Z347" s="306"/>
      <c r="AA347" s="306"/>
      <c r="AB347" s="306"/>
      <c r="AC347" s="306"/>
      <c r="AD347" s="306"/>
      <c r="AE347" s="306"/>
      <c r="AF347" s="306"/>
      <c r="AG347" s="306"/>
      <c r="AH347" s="306"/>
      <c r="AI347" s="306"/>
      <c r="AJ347" s="306"/>
      <c r="AK347" s="306"/>
      <c r="AL347" s="306"/>
      <c r="AM347" s="306"/>
      <c r="AN347" s="306"/>
      <c r="AO347" s="306"/>
      <c r="AP347" s="224"/>
      <c r="AQ347" s="307" t="s">
        <v>59</v>
      </c>
      <c r="AR347" s="307"/>
      <c r="AS347" s="307"/>
      <c r="AT347" s="307"/>
      <c r="AU347" s="307"/>
      <c r="AV347" s="307"/>
      <c r="AW347" s="307"/>
      <c r="AX347" s="307"/>
      <c r="AY347" s="307"/>
      <c r="AZ347" s="307"/>
      <c r="BA347" s="307"/>
      <c r="BB347" s="307"/>
      <c r="BC347" s="225"/>
      <c r="BD347" s="225"/>
      <c r="BE347" s="225"/>
      <c r="BF347" s="225" t="s">
        <v>80</v>
      </c>
      <c r="BG347" s="259">
        <f t="shared" si="24"/>
        <v>435200</v>
      </c>
      <c r="BH347" s="226">
        <v>0</v>
      </c>
      <c r="BI347" s="226">
        <v>0</v>
      </c>
      <c r="BJ347" s="226">
        <v>0</v>
      </c>
      <c r="BK347" s="228">
        <v>435200</v>
      </c>
    </row>
    <row r="348" spans="1:63" s="223" customFormat="1" ht="24.75" customHeight="1">
      <c r="A348" s="306" t="s">
        <v>81</v>
      </c>
      <c r="B348" s="306"/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6"/>
      <c r="Q348" s="306"/>
      <c r="R348" s="306"/>
      <c r="S348" s="306"/>
      <c r="T348" s="306"/>
      <c r="U348" s="306"/>
      <c r="V348" s="306"/>
      <c r="W348" s="306"/>
      <c r="X348" s="306"/>
      <c r="Y348" s="306"/>
      <c r="Z348" s="306"/>
      <c r="AA348" s="306"/>
      <c r="AB348" s="306"/>
      <c r="AC348" s="306"/>
      <c r="AD348" s="306"/>
      <c r="AE348" s="306"/>
      <c r="AF348" s="306"/>
      <c r="AG348" s="306"/>
      <c r="AH348" s="306"/>
      <c r="AI348" s="306"/>
      <c r="AJ348" s="306"/>
      <c r="AK348" s="306"/>
      <c r="AL348" s="306"/>
      <c r="AM348" s="306"/>
      <c r="AN348" s="306"/>
      <c r="AO348" s="306"/>
      <c r="AP348" s="224"/>
      <c r="AQ348" s="307" t="s">
        <v>59</v>
      </c>
      <c r="AR348" s="307"/>
      <c r="AS348" s="307"/>
      <c r="AT348" s="307"/>
      <c r="AU348" s="307"/>
      <c r="AV348" s="307"/>
      <c r="AW348" s="307"/>
      <c r="AX348" s="307"/>
      <c r="AY348" s="307"/>
      <c r="AZ348" s="307"/>
      <c r="BA348" s="307"/>
      <c r="BB348" s="307"/>
      <c r="BC348" s="225"/>
      <c r="BD348" s="225"/>
      <c r="BE348" s="225"/>
      <c r="BF348" s="225" t="s">
        <v>82</v>
      </c>
      <c r="BG348" s="259">
        <f t="shared" si="24"/>
        <v>0</v>
      </c>
      <c r="BH348" s="226">
        <v>0</v>
      </c>
      <c r="BI348" s="226">
        <v>0</v>
      </c>
      <c r="BJ348" s="226">
        <v>0</v>
      </c>
      <c r="BK348" s="228">
        <v>0</v>
      </c>
    </row>
    <row r="349" spans="1:63" s="223" customFormat="1" ht="36" customHeight="1">
      <c r="A349" s="306" t="s">
        <v>83</v>
      </c>
      <c r="B349" s="306"/>
      <c r="C349" s="306"/>
      <c r="D349" s="306"/>
      <c r="E349" s="306"/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306"/>
      <c r="AA349" s="306"/>
      <c r="AB349" s="306"/>
      <c r="AC349" s="306"/>
      <c r="AD349" s="306"/>
      <c r="AE349" s="306"/>
      <c r="AF349" s="306"/>
      <c r="AG349" s="306"/>
      <c r="AH349" s="306"/>
      <c r="AI349" s="306"/>
      <c r="AJ349" s="306"/>
      <c r="AK349" s="306"/>
      <c r="AL349" s="306"/>
      <c r="AM349" s="306"/>
      <c r="AN349" s="306"/>
      <c r="AO349" s="306"/>
      <c r="AP349" s="224"/>
      <c r="AQ349" s="307" t="s">
        <v>59</v>
      </c>
      <c r="AR349" s="307"/>
      <c r="AS349" s="307"/>
      <c r="AT349" s="307"/>
      <c r="AU349" s="307"/>
      <c r="AV349" s="307"/>
      <c r="AW349" s="307"/>
      <c r="AX349" s="307"/>
      <c r="AY349" s="307"/>
      <c r="AZ349" s="307"/>
      <c r="BA349" s="307"/>
      <c r="BB349" s="307"/>
      <c r="BC349" s="225"/>
      <c r="BD349" s="225"/>
      <c r="BE349" s="225"/>
      <c r="BF349" s="225" t="s">
        <v>84</v>
      </c>
      <c r="BG349" s="259">
        <f t="shared" si="24"/>
        <v>0</v>
      </c>
      <c r="BH349" s="226">
        <v>0</v>
      </c>
      <c r="BI349" s="226">
        <v>0</v>
      </c>
      <c r="BJ349" s="226">
        <v>0</v>
      </c>
      <c r="BK349" s="228">
        <v>0</v>
      </c>
    </row>
    <row r="350" spans="1:63" s="223" customFormat="1" ht="67.5" customHeight="1">
      <c r="A350" s="306" t="s">
        <v>85</v>
      </c>
      <c r="B350" s="306"/>
      <c r="C350" s="306"/>
      <c r="D350" s="306"/>
      <c r="E350" s="306"/>
      <c r="F350" s="306"/>
      <c r="G350" s="306"/>
      <c r="H350" s="306"/>
      <c r="I350" s="306"/>
      <c r="J350" s="306"/>
      <c r="K350" s="306"/>
      <c r="L350" s="306"/>
      <c r="M350" s="306"/>
      <c r="N350" s="306"/>
      <c r="O350" s="306"/>
      <c r="P350" s="306"/>
      <c r="Q350" s="306"/>
      <c r="R350" s="306"/>
      <c r="S350" s="306"/>
      <c r="T350" s="306"/>
      <c r="U350" s="306"/>
      <c r="V350" s="306"/>
      <c r="W350" s="306"/>
      <c r="X350" s="306"/>
      <c r="Y350" s="306"/>
      <c r="Z350" s="306"/>
      <c r="AA350" s="306"/>
      <c r="AB350" s="306"/>
      <c r="AC350" s="306"/>
      <c r="AD350" s="306"/>
      <c r="AE350" s="306"/>
      <c r="AF350" s="306"/>
      <c r="AG350" s="306"/>
      <c r="AH350" s="306"/>
      <c r="AI350" s="306"/>
      <c r="AJ350" s="306"/>
      <c r="AK350" s="306"/>
      <c r="AL350" s="306"/>
      <c r="AM350" s="306"/>
      <c r="AN350" s="306"/>
      <c r="AO350" s="306"/>
      <c r="AP350" s="224"/>
      <c r="AQ350" s="307" t="s">
        <v>59</v>
      </c>
      <c r="AR350" s="307"/>
      <c r="AS350" s="307"/>
      <c r="AT350" s="307"/>
      <c r="AU350" s="307"/>
      <c r="AV350" s="307"/>
      <c r="AW350" s="307"/>
      <c r="AX350" s="307"/>
      <c r="AY350" s="307"/>
      <c r="AZ350" s="307"/>
      <c r="BA350" s="307"/>
      <c r="BB350" s="307"/>
      <c r="BC350" s="225"/>
      <c r="BD350" s="225"/>
      <c r="BE350" s="225"/>
      <c r="BF350" s="225" t="s">
        <v>86</v>
      </c>
      <c r="BG350" s="259">
        <f t="shared" si="24"/>
        <v>0</v>
      </c>
      <c r="BH350" s="226">
        <v>0</v>
      </c>
      <c r="BI350" s="226">
        <v>0</v>
      </c>
      <c r="BJ350" s="226">
        <v>0</v>
      </c>
      <c r="BK350" s="252">
        <v>0</v>
      </c>
    </row>
    <row r="351" spans="1:63" s="223" customFormat="1" ht="22.5" customHeight="1">
      <c r="A351" s="312" t="s">
        <v>87</v>
      </c>
      <c r="B351" s="312"/>
      <c r="C351" s="312"/>
      <c r="D351" s="312"/>
      <c r="E351" s="312"/>
      <c r="F351" s="312"/>
      <c r="G351" s="312"/>
      <c r="H351" s="312"/>
      <c r="I351" s="312"/>
      <c r="J351" s="312"/>
      <c r="K351" s="312"/>
      <c r="L351" s="312"/>
      <c r="M351" s="312"/>
      <c r="N351" s="312"/>
      <c r="O351" s="312"/>
      <c r="P351" s="312"/>
      <c r="Q351" s="312"/>
      <c r="R351" s="312"/>
      <c r="S351" s="312"/>
      <c r="T351" s="312"/>
      <c r="U351" s="312"/>
      <c r="V351" s="312"/>
      <c r="W351" s="312"/>
      <c r="X351" s="312"/>
      <c r="Y351" s="312"/>
      <c r="Z351" s="312"/>
      <c r="AA351" s="312"/>
      <c r="AB351" s="312"/>
      <c r="AC351" s="312"/>
      <c r="AD351" s="312"/>
      <c r="AE351" s="312"/>
      <c r="AF351" s="312"/>
      <c r="AG351" s="312"/>
      <c r="AH351" s="312"/>
      <c r="AI351" s="312"/>
      <c r="AJ351" s="312"/>
      <c r="AK351" s="312"/>
      <c r="AL351" s="312"/>
      <c r="AM351" s="312"/>
      <c r="AN351" s="312"/>
      <c r="AO351" s="312"/>
      <c r="AP351" s="233">
        <v>260</v>
      </c>
      <c r="AQ351" s="307"/>
      <c r="AR351" s="307"/>
      <c r="AS351" s="307"/>
      <c r="AT351" s="307"/>
      <c r="AU351" s="307"/>
      <c r="AV351" s="307"/>
      <c r="AW351" s="307"/>
      <c r="AX351" s="307"/>
      <c r="AY351" s="307"/>
      <c r="AZ351" s="307"/>
      <c r="BA351" s="307"/>
      <c r="BB351" s="307"/>
      <c r="BC351" s="307"/>
      <c r="BD351" s="307"/>
      <c r="BE351" s="307"/>
      <c r="BF351" s="225"/>
      <c r="BG351" s="259">
        <f>BG352+BG353+BG354</f>
        <v>0</v>
      </c>
      <c r="BH351" s="259">
        <f>BH352+BH353+BH354</f>
        <v>0</v>
      </c>
      <c r="BI351" s="259">
        <f>BI352+BI353+BI354</f>
        <v>0</v>
      </c>
      <c r="BJ351" s="259">
        <f>BJ352+BJ353+BJ354</f>
        <v>0</v>
      </c>
      <c r="BK351" s="259">
        <f>BK352+BK353+BK354</f>
        <v>0</v>
      </c>
    </row>
    <row r="352" spans="1:63" s="223" customFormat="1" ht="31.5" customHeight="1">
      <c r="A352" s="314" t="s">
        <v>88</v>
      </c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4"/>
      <c r="W352" s="314"/>
      <c r="X352" s="314"/>
      <c r="Y352" s="314"/>
      <c r="Z352" s="314"/>
      <c r="AA352" s="314"/>
      <c r="AB352" s="314"/>
      <c r="AC352" s="314"/>
      <c r="AD352" s="314"/>
      <c r="AE352" s="314"/>
      <c r="AF352" s="314"/>
      <c r="AG352" s="314"/>
      <c r="AH352" s="314"/>
      <c r="AI352" s="314"/>
      <c r="AJ352" s="314"/>
      <c r="AK352" s="314"/>
      <c r="AL352" s="314"/>
      <c r="AM352" s="314"/>
      <c r="AN352" s="314"/>
      <c r="AO352" s="314"/>
      <c r="AP352" s="224"/>
      <c r="AQ352" s="307"/>
      <c r="AR352" s="307"/>
      <c r="AS352" s="307"/>
      <c r="AT352" s="307"/>
      <c r="AU352" s="307"/>
      <c r="AV352" s="307"/>
      <c r="AW352" s="307"/>
      <c r="AX352" s="307"/>
      <c r="AY352" s="307"/>
      <c r="AZ352" s="307"/>
      <c r="BA352" s="307"/>
      <c r="BB352" s="307"/>
      <c r="BC352" s="307"/>
      <c r="BD352" s="307"/>
      <c r="BE352" s="307"/>
      <c r="BF352" s="225" t="s">
        <v>89</v>
      </c>
      <c r="BG352" s="259">
        <f>BH352+BI352+BJ352+BK352</f>
        <v>0</v>
      </c>
      <c r="BH352" s="226">
        <v>0</v>
      </c>
      <c r="BI352" s="226">
        <v>0</v>
      </c>
      <c r="BJ352" s="226">
        <v>0</v>
      </c>
      <c r="BK352" s="252">
        <v>0</v>
      </c>
    </row>
    <row r="353" spans="1:63" s="223" customFormat="1" ht="48" customHeight="1">
      <c r="A353" s="306" t="s">
        <v>90</v>
      </c>
      <c r="B353" s="306"/>
      <c r="C353" s="306"/>
      <c r="D353" s="306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  <c r="AA353" s="306"/>
      <c r="AB353" s="306"/>
      <c r="AC353" s="306"/>
      <c r="AD353" s="306"/>
      <c r="AE353" s="306"/>
      <c r="AF353" s="306"/>
      <c r="AG353" s="306"/>
      <c r="AH353" s="306"/>
      <c r="AI353" s="306"/>
      <c r="AJ353" s="306"/>
      <c r="AK353" s="306"/>
      <c r="AL353" s="306"/>
      <c r="AM353" s="306"/>
      <c r="AN353" s="306"/>
      <c r="AO353" s="306"/>
      <c r="AP353" s="224"/>
      <c r="AQ353" s="307"/>
      <c r="AR353" s="307"/>
      <c r="AS353" s="307"/>
      <c r="AT353" s="307"/>
      <c r="AU353" s="307"/>
      <c r="AV353" s="307"/>
      <c r="AW353" s="307"/>
      <c r="AX353" s="307"/>
      <c r="AY353" s="307"/>
      <c r="AZ353" s="307"/>
      <c r="BA353" s="307"/>
      <c r="BB353" s="307"/>
      <c r="BC353" s="225"/>
      <c r="BD353" s="225"/>
      <c r="BE353" s="225"/>
      <c r="BF353" s="225" t="s">
        <v>91</v>
      </c>
      <c r="BG353" s="259">
        <f>BH353+BI353+BJ353+BK353</f>
        <v>0</v>
      </c>
      <c r="BH353" s="226">
        <v>0</v>
      </c>
      <c r="BI353" s="226">
        <v>0</v>
      </c>
      <c r="BJ353" s="226">
        <v>0</v>
      </c>
      <c r="BK353" s="252">
        <v>0</v>
      </c>
    </row>
    <row r="354" spans="1:63" s="223" customFormat="1" ht="35.25" customHeight="1">
      <c r="A354" s="306" t="s">
        <v>92</v>
      </c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306"/>
      <c r="AA354" s="306"/>
      <c r="AB354" s="306"/>
      <c r="AC354" s="306"/>
      <c r="AD354" s="306"/>
      <c r="AE354" s="306"/>
      <c r="AF354" s="306"/>
      <c r="AG354" s="306"/>
      <c r="AH354" s="306"/>
      <c r="AI354" s="306"/>
      <c r="AJ354" s="306"/>
      <c r="AK354" s="306"/>
      <c r="AL354" s="306"/>
      <c r="AM354" s="306"/>
      <c r="AN354" s="306"/>
      <c r="AO354" s="306"/>
      <c r="AP354" s="224"/>
      <c r="AQ354" s="307"/>
      <c r="AR354" s="307"/>
      <c r="AS354" s="307"/>
      <c r="AT354" s="307"/>
      <c r="AU354" s="307"/>
      <c r="AV354" s="307"/>
      <c r="AW354" s="307"/>
      <c r="AX354" s="307"/>
      <c r="AY354" s="307"/>
      <c r="AZ354" s="307"/>
      <c r="BA354" s="307"/>
      <c r="BB354" s="307"/>
      <c r="BC354" s="225"/>
      <c r="BD354" s="225"/>
      <c r="BE354" s="225"/>
      <c r="BF354" s="225" t="s">
        <v>93</v>
      </c>
      <c r="BG354" s="259">
        <f>BH354+BI354+BJ354+BK354</f>
        <v>0</v>
      </c>
      <c r="BH354" s="226">
        <v>0</v>
      </c>
      <c r="BI354" s="226">
        <v>0</v>
      </c>
      <c r="BJ354" s="226">
        <v>0</v>
      </c>
      <c r="BK354" s="252">
        <v>0</v>
      </c>
    </row>
    <row r="355" spans="1:63" s="223" customFormat="1" ht="25.5" customHeight="1">
      <c r="A355" s="312" t="s">
        <v>94</v>
      </c>
      <c r="B355" s="312"/>
      <c r="C355" s="312"/>
      <c r="D355" s="312"/>
      <c r="E355" s="312"/>
      <c r="F355" s="312"/>
      <c r="G355" s="312"/>
      <c r="H355" s="312"/>
      <c r="I355" s="312"/>
      <c r="J355" s="312"/>
      <c r="K355" s="312"/>
      <c r="L355" s="312"/>
      <c r="M355" s="312"/>
      <c r="N355" s="312"/>
      <c r="O355" s="312"/>
      <c r="P355" s="312"/>
      <c r="Q355" s="312"/>
      <c r="R355" s="312"/>
      <c r="S355" s="312"/>
      <c r="T355" s="312"/>
      <c r="U355" s="312"/>
      <c r="V355" s="312"/>
      <c r="W355" s="312"/>
      <c r="X355" s="312"/>
      <c r="Y355" s="312"/>
      <c r="Z355" s="312"/>
      <c r="AA355" s="312"/>
      <c r="AB355" s="312"/>
      <c r="AC355" s="312"/>
      <c r="AD355" s="312"/>
      <c r="AE355" s="312"/>
      <c r="AF355" s="312"/>
      <c r="AG355" s="312"/>
      <c r="AH355" s="312"/>
      <c r="AI355" s="312"/>
      <c r="AJ355" s="312"/>
      <c r="AK355" s="312"/>
      <c r="AL355" s="312"/>
      <c r="AM355" s="312"/>
      <c r="AN355" s="312"/>
      <c r="AO355" s="312"/>
      <c r="AP355" s="233">
        <v>290</v>
      </c>
      <c r="AQ355" s="307"/>
      <c r="AR355" s="307"/>
      <c r="AS355" s="307"/>
      <c r="AT355" s="307"/>
      <c r="AU355" s="307"/>
      <c r="AV355" s="307"/>
      <c r="AW355" s="307"/>
      <c r="AX355" s="307"/>
      <c r="AY355" s="307"/>
      <c r="AZ355" s="307"/>
      <c r="BA355" s="307"/>
      <c r="BB355" s="307"/>
      <c r="BC355" s="307"/>
      <c r="BD355" s="307"/>
      <c r="BE355" s="307"/>
      <c r="BF355" s="225"/>
      <c r="BG355" s="259">
        <f>BG357+BG358+BG359+BG360+BG361+BG362+BG363+BG364</f>
        <v>0</v>
      </c>
      <c r="BH355" s="259">
        <f>BH357+BH358+BH359+BH360+BH361+BH362+BH363+BH364</f>
        <v>0</v>
      </c>
      <c r="BI355" s="259">
        <f>BI357+BI358+BI359+BI360+BI361+BI362+BI363+BI364</f>
        <v>0</v>
      </c>
      <c r="BJ355" s="259">
        <f>BJ357+BJ358+BJ359+BJ360+BJ361+BJ362+BJ363+BJ364</f>
        <v>0</v>
      </c>
      <c r="BK355" s="259">
        <f>BK357+BK358+BK359+BK360+BK361+BK362+BK363+BK364</f>
        <v>0</v>
      </c>
    </row>
    <row r="356" spans="1:63" s="223" customFormat="1" ht="18.75" customHeight="1">
      <c r="A356" s="306" t="s">
        <v>9</v>
      </c>
      <c r="B356" s="306"/>
      <c r="C356" s="306"/>
      <c r="D356" s="306"/>
      <c r="E356" s="306"/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  <c r="AA356" s="306"/>
      <c r="AB356" s="306"/>
      <c r="AC356" s="306"/>
      <c r="AD356" s="306"/>
      <c r="AE356" s="306"/>
      <c r="AF356" s="306"/>
      <c r="AG356" s="306"/>
      <c r="AH356" s="306"/>
      <c r="AI356" s="306"/>
      <c r="AJ356" s="306"/>
      <c r="AK356" s="306"/>
      <c r="AL356" s="306"/>
      <c r="AM356" s="306"/>
      <c r="AN356" s="306"/>
      <c r="AO356" s="306"/>
      <c r="AP356" s="224"/>
      <c r="AQ356" s="307"/>
      <c r="AR356" s="307"/>
      <c r="AS356" s="307"/>
      <c r="AT356" s="307"/>
      <c r="AU356" s="307"/>
      <c r="AV356" s="307"/>
      <c r="AW356" s="307"/>
      <c r="AX356" s="307"/>
      <c r="AY356" s="307"/>
      <c r="AZ356" s="307"/>
      <c r="BA356" s="307"/>
      <c r="BB356" s="307"/>
      <c r="BC356" s="307"/>
      <c r="BD356" s="307"/>
      <c r="BE356" s="307"/>
      <c r="BF356" s="225"/>
      <c r="BG356" s="259"/>
      <c r="BH356" s="226"/>
      <c r="BI356" s="226"/>
      <c r="BJ356" s="226"/>
      <c r="BK356" s="246"/>
    </row>
    <row r="357" spans="1:63" s="223" customFormat="1" ht="36.75" customHeight="1">
      <c r="A357" s="306" t="s">
        <v>95</v>
      </c>
      <c r="B357" s="306"/>
      <c r="C357" s="306"/>
      <c r="D357" s="306"/>
      <c r="E357" s="306"/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  <c r="AA357" s="306"/>
      <c r="AB357" s="306"/>
      <c r="AC357" s="306"/>
      <c r="AD357" s="306"/>
      <c r="AE357" s="306"/>
      <c r="AF357" s="306"/>
      <c r="AG357" s="306"/>
      <c r="AH357" s="306"/>
      <c r="AI357" s="306"/>
      <c r="AJ357" s="306"/>
      <c r="AK357" s="306"/>
      <c r="AL357" s="306"/>
      <c r="AM357" s="306"/>
      <c r="AN357" s="306"/>
      <c r="AO357" s="306"/>
      <c r="AP357" s="233"/>
      <c r="AQ357" s="313" t="s">
        <v>96</v>
      </c>
      <c r="AR357" s="313"/>
      <c r="AS357" s="313"/>
      <c r="AT357" s="313"/>
      <c r="AU357" s="313"/>
      <c r="AV357" s="313"/>
      <c r="AW357" s="313"/>
      <c r="AX357" s="313"/>
      <c r="AY357" s="313"/>
      <c r="AZ357" s="313"/>
      <c r="BA357" s="313"/>
      <c r="BB357" s="313"/>
      <c r="BC357" s="313"/>
      <c r="BD357" s="313"/>
      <c r="BE357" s="313"/>
      <c r="BF357" s="225" t="s">
        <v>97</v>
      </c>
      <c r="BG357" s="259">
        <f aca="true" t="shared" si="25" ref="BG357:BG364">BH357+BI357+BJ357+BK357</f>
        <v>0</v>
      </c>
      <c r="BH357" s="226">
        <v>0</v>
      </c>
      <c r="BI357" s="226">
        <v>0</v>
      </c>
      <c r="BJ357" s="253">
        <v>0</v>
      </c>
      <c r="BK357" s="253">
        <v>0</v>
      </c>
    </row>
    <row r="358" spans="1:63" s="223" customFormat="1" ht="23.25" customHeight="1">
      <c r="A358" s="306" t="s">
        <v>98</v>
      </c>
      <c r="B358" s="306"/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306"/>
      <c r="AA358" s="306"/>
      <c r="AB358" s="306"/>
      <c r="AC358" s="306"/>
      <c r="AD358" s="306"/>
      <c r="AE358" s="306"/>
      <c r="AF358" s="306"/>
      <c r="AG358" s="306"/>
      <c r="AH358" s="306"/>
      <c r="AI358" s="306"/>
      <c r="AJ358" s="306"/>
      <c r="AK358" s="306"/>
      <c r="AL358" s="306"/>
      <c r="AM358" s="306"/>
      <c r="AN358" s="306"/>
      <c r="AO358" s="306"/>
      <c r="AP358" s="233"/>
      <c r="AQ358" s="313" t="s">
        <v>96</v>
      </c>
      <c r="AR358" s="313"/>
      <c r="AS358" s="313"/>
      <c r="AT358" s="313"/>
      <c r="AU358" s="313"/>
      <c r="AV358" s="313"/>
      <c r="AW358" s="313"/>
      <c r="AX358" s="313"/>
      <c r="AY358" s="313"/>
      <c r="AZ358" s="313"/>
      <c r="BA358" s="313"/>
      <c r="BB358" s="313"/>
      <c r="BC358" s="313"/>
      <c r="BD358" s="313"/>
      <c r="BE358" s="313"/>
      <c r="BF358" s="225" t="s">
        <v>97</v>
      </c>
      <c r="BG358" s="259">
        <f t="shared" si="25"/>
        <v>0</v>
      </c>
      <c r="BH358" s="226">
        <v>0</v>
      </c>
      <c r="BI358" s="226">
        <v>0</v>
      </c>
      <c r="BJ358" s="253">
        <v>0</v>
      </c>
      <c r="BK358" s="253">
        <v>0</v>
      </c>
    </row>
    <row r="359" spans="1:63" s="223" customFormat="1" ht="51.75" customHeight="1">
      <c r="A359" s="306" t="s">
        <v>99</v>
      </c>
      <c r="B359" s="306"/>
      <c r="C359" s="306"/>
      <c r="D359" s="306"/>
      <c r="E359" s="306"/>
      <c r="F359" s="306"/>
      <c r="G359" s="306"/>
      <c r="H359" s="306"/>
      <c r="I359" s="306"/>
      <c r="J359" s="306"/>
      <c r="K359" s="306"/>
      <c r="L359" s="306"/>
      <c r="M359" s="306"/>
      <c r="N359" s="306"/>
      <c r="O359" s="306"/>
      <c r="P359" s="306"/>
      <c r="Q359" s="306"/>
      <c r="R359" s="306"/>
      <c r="S359" s="306"/>
      <c r="T359" s="306"/>
      <c r="U359" s="306"/>
      <c r="V359" s="306"/>
      <c r="W359" s="306"/>
      <c r="X359" s="306"/>
      <c r="Y359" s="306"/>
      <c r="Z359" s="306"/>
      <c r="AA359" s="306"/>
      <c r="AB359" s="306"/>
      <c r="AC359" s="306"/>
      <c r="AD359" s="306"/>
      <c r="AE359" s="306"/>
      <c r="AF359" s="306"/>
      <c r="AG359" s="306"/>
      <c r="AH359" s="306"/>
      <c r="AI359" s="306"/>
      <c r="AJ359" s="306"/>
      <c r="AK359" s="306"/>
      <c r="AL359" s="306"/>
      <c r="AM359" s="306"/>
      <c r="AN359" s="306"/>
      <c r="AO359" s="306"/>
      <c r="AP359" s="233"/>
      <c r="AQ359" s="313" t="s">
        <v>100</v>
      </c>
      <c r="AR359" s="313"/>
      <c r="AS359" s="313"/>
      <c r="AT359" s="313"/>
      <c r="AU359" s="313"/>
      <c r="AV359" s="313"/>
      <c r="AW359" s="313"/>
      <c r="AX359" s="313"/>
      <c r="AY359" s="313"/>
      <c r="AZ359" s="313"/>
      <c r="BA359" s="313"/>
      <c r="BB359" s="313"/>
      <c r="BC359" s="313"/>
      <c r="BD359" s="313"/>
      <c r="BE359" s="313"/>
      <c r="BF359" s="225" t="s">
        <v>97</v>
      </c>
      <c r="BG359" s="259">
        <f t="shared" si="25"/>
        <v>0</v>
      </c>
      <c r="BH359" s="226">
        <v>0</v>
      </c>
      <c r="BI359" s="226">
        <v>0</v>
      </c>
      <c r="BJ359" s="253">
        <v>0</v>
      </c>
      <c r="BK359" s="253">
        <v>0</v>
      </c>
    </row>
    <row r="360" spans="1:63" s="223" customFormat="1" ht="52.5" customHeight="1">
      <c r="A360" s="306" t="s">
        <v>101</v>
      </c>
      <c r="B360" s="306"/>
      <c r="C360" s="306"/>
      <c r="D360" s="306"/>
      <c r="E360" s="306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306"/>
      <c r="AA360" s="306"/>
      <c r="AB360" s="306"/>
      <c r="AC360" s="306"/>
      <c r="AD360" s="306"/>
      <c r="AE360" s="306"/>
      <c r="AF360" s="306"/>
      <c r="AG360" s="306"/>
      <c r="AH360" s="306"/>
      <c r="AI360" s="306"/>
      <c r="AJ360" s="306"/>
      <c r="AK360" s="306"/>
      <c r="AL360" s="306"/>
      <c r="AM360" s="306"/>
      <c r="AN360" s="306"/>
      <c r="AO360" s="306"/>
      <c r="AP360" s="233"/>
      <c r="AQ360" s="313" t="s">
        <v>100</v>
      </c>
      <c r="AR360" s="313"/>
      <c r="AS360" s="313"/>
      <c r="AT360" s="313"/>
      <c r="AU360" s="313"/>
      <c r="AV360" s="313"/>
      <c r="AW360" s="313"/>
      <c r="AX360" s="313"/>
      <c r="AY360" s="234"/>
      <c r="AZ360" s="234"/>
      <c r="BA360" s="234"/>
      <c r="BB360" s="234"/>
      <c r="BC360" s="234"/>
      <c r="BD360" s="234"/>
      <c r="BE360" s="234"/>
      <c r="BF360" s="225" t="s">
        <v>97</v>
      </c>
      <c r="BG360" s="259">
        <f t="shared" si="25"/>
        <v>0</v>
      </c>
      <c r="BH360" s="226">
        <v>0</v>
      </c>
      <c r="BI360" s="226">
        <v>0</v>
      </c>
      <c r="BJ360" s="253">
        <v>0</v>
      </c>
      <c r="BK360" s="253">
        <v>0</v>
      </c>
    </row>
    <row r="361" spans="1:63" s="223" customFormat="1" ht="69" customHeight="1">
      <c r="A361" s="306" t="s">
        <v>102</v>
      </c>
      <c r="B361" s="306"/>
      <c r="C361" s="306"/>
      <c r="D361" s="306"/>
      <c r="E361" s="306"/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  <c r="X361" s="306"/>
      <c r="Y361" s="306"/>
      <c r="Z361" s="306"/>
      <c r="AA361" s="306"/>
      <c r="AB361" s="306"/>
      <c r="AC361" s="306"/>
      <c r="AD361" s="306"/>
      <c r="AE361" s="306"/>
      <c r="AF361" s="306"/>
      <c r="AG361" s="306"/>
      <c r="AH361" s="306"/>
      <c r="AI361" s="306"/>
      <c r="AJ361" s="306"/>
      <c r="AK361" s="306"/>
      <c r="AL361" s="306"/>
      <c r="AM361" s="306"/>
      <c r="AN361" s="306"/>
      <c r="AO361" s="306"/>
      <c r="AP361" s="233"/>
      <c r="AQ361" s="313" t="s">
        <v>103</v>
      </c>
      <c r="AR361" s="313"/>
      <c r="AS361" s="313"/>
      <c r="AT361" s="313"/>
      <c r="AU361" s="313"/>
      <c r="AV361" s="313"/>
      <c r="AW361" s="313"/>
      <c r="AX361" s="313"/>
      <c r="AY361" s="313"/>
      <c r="AZ361" s="313"/>
      <c r="BA361" s="313"/>
      <c r="BB361" s="313"/>
      <c r="BC361" s="313"/>
      <c r="BD361" s="313"/>
      <c r="BE361" s="313"/>
      <c r="BF361" s="225" t="s">
        <v>97</v>
      </c>
      <c r="BG361" s="259">
        <f t="shared" si="25"/>
        <v>0</v>
      </c>
      <c r="BH361" s="226">
        <v>0</v>
      </c>
      <c r="BI361" s="226">
        <v>0</v>
      </c>
      <c r="BJ361" s="253">
        <v>0</v>
      </c>
      <c r="BK361" s="253">
        <v>0</v>
      </c>
    </row>
    <row r="362" spans="1:63" s="223" customFormat="1" ht="54.75" customHeight="1">
      <c r="A362" s="306" t="s">
        <v>104</v>
      </c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  <c r="X362" s="306"/>
      <c r="Y362" s="306"/>
      <c r="Z362" s="306"/>
      <c r="AA362" s="306"/>
      <c r="AB362" s="306"/>
      <c r="AC362" s="306"/>
      <c r="AD362" s="306"/>
      <c r="AE362" s="306"/>
      <c r="AF362" s="306"/>
      <c r="AG362" s="306"/>
      <c r="AH362" s="306"/>
      <c r="AI362" s="306"/>
      <c r="AJ362" s="306"/>
      <c r="AK362" s="306"/>
      <c r="AL362" s="306"/>
      <c r="AM362" s="306"/>
      <c r="AN362" s="306"/>
      <c r="AO362" s="306"/>
      <c r="AP362" s="224"/>
      <c r="AQ362" s="307"/>
      <c r="AR362" s="307"/>
      <c r="AS362" s="307"/>
      <c r="AT362" s="307"/>
      <c r="AU362" s="307"/>
      <c r="AV362" s="307"/>
      <c r="AW362" s="307"/>
      <c r="AX362" s="307"/>
      <c r="AY362" s="307"/>
      <c r="AZ362" s="307"/>
      <c r="BA362" s="307"/>
      <c r="BB362" s="307"/>
      <c r="BC362" s="307"/>
      <c r="BD362" s="307"/>
      <c r="BE362" s="307"/>
      <c r="BF362" s="225" t="s">
        <v>105</v>
      </c>
      <c r="BG362" s="259">
        <f t="shared" si="25"/>
        <v>0</v>
      </c>
      <c r="BH362" s="226">
        <v>0</v>
      </c>
      <c r="BI362" s="226">
        <v>0</v>
      </c>
      <c r="BJ362" s="253">
        <v>0</v>
      </c>
      <c r="BK362" s="253">
        <v>0</v>
      </c>
    </row>
    <row r="363" spans="1:63" s="223" customFormat="1" ht="65.25" customHeight="1">
      <c r="A363" s="306" t="s">
        <v>106</v>
      </c>
      <c r="B363" s="306"/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6"/>
      <c r="Q363" s="306"/>
      <c r="R363" s="306"/>
      <c r="S363" s="306"/>
      <c r="T363" s="306"/>
      <c r="U363" s="306"/>
      <c r="V363" s="306"/>
      <c r="W363" s="306"/>
      <c r="X363" s="306"/>
      <c r="Y363" s="306"/>
      <c r="Z363" s="306"/>
      <c r="AA363" s="306"/>
      <c r="AB363" s="306"/>
      <c r="AC363" s="306"/>
      <c r="AD363" s="306"/>
      <c r="AE363" s="306"/>
      <c r="AF363" s="306"/>
      <c r="AG363" s="306"/>
      <c r="AH363" s="306"/>
      <c r="AI363" s="306"/>
      <c r="AJ363" s="306"/>
      <c r="AK363" s="306"/>
      <c r="AL363" s="306"/>
      <c r="AM363" s="306"/>
      <c r="AN363" s="306"/>
      <c r="AO363" s="306"/>
      <c r="AP363" s="224"/>
      <c r="AQ363" s="307"/>
      <c r="AR363" s="307"/>
      <c r="AS363" s="307"/>
      <c r="AT363" s="307"/>
      <c r="AU363" s="307"/>
      <c r="AV363" s="307"/>
      <c r="AW363" s="307"/>
      <c r="AX363" s="307"/>
      <c r="AY363" s="307"/>
      <c r="AZ363" s="307"/>
      <c r="BA363" s="307"/>
      <c r="BB363" s="307"/>
      <c r="BC363" s="307"/>
      <c r="BD363" s="307"/>
      <c r="BE363" s="307"/>
      <c r="BF363" s="225" t="s">
        <v>107</v>
      </c>
      <c r="BG363" s="259">
        <f t="shared" si="25"/>
        <v>0</v>
      </c>
      <c r="BH363" s="226">
        <v>0</v>
      </c>
      <c r="BI363" s="226">
        <v>0</v>
      </c>
      <c r="BJ363" s="253">
        <v>0</v>
      </c>
      <c r="BK363" s="253">
        <v>0</v>
      </c>
    </row>
    <row r="364" spans="1:63" s="223" customFormat="1" ht="33.75" customHeight="1">
      <c r="A364" s="306" t="s">
        <v>108</v>
      </c>
      <c r="B364" s="306"/>
      <c r="C364" s="306"/>
      <c r="D364" s="306"/>
      <c r="E364" s="306"/>
      <c r="F364" s="306"/>
      <c r="G364" s="306"/>
      <c r="H364" s="306"/>
      <c r="I364" s="306"/>
      <c r="J364" s="306"/>
      <c r="K364" s="306"/>
      <c r="L364" s="306"/>
      <c r="M364" s="306"/>
      <c r="N364" s="306"/>
      <c r="O364" s="306"/>
      <c r="P364" s="306"/>
      <c r="Q364" s="306"/>
      <c r="R364" s="306"/>
      <c r="S364" s="306"/>
      <c r="T364" s="306"/>
      <c r="U364" s="306"/>
      <c r="V364" s="306"/>
      <c r="W364" s="306"/>
      <c r="X364" s="306"/>
      <c r="Y364" s="306"/>
      <c r="Z364" s="306"/>
      <c r="AA364" s="306"/>
      <c r="AB364" s="306"/>
      <c r="AC364" s="306"/>
      <c r="AD364" s="306"/>
      <c r="AE364" s="306"/>
      <c r="AF364" s="306"/>
      <c r="AG364" s="306"/>
      <c r="AH364" s="306"/>
      <c r="AI364" s="306"/>
      <c r="AJ364" s="306"/>
      <c r="AK364" s="306"/>
      <c r="AL364" s="306"/>
      <c r="AM364" s="306"/>
      <c r="AN364" s="306"/>
      <c r="AO364" s="306"/>
      <c r="AP364" s="224"/>
      <c r="AQ364" s="307"/>
      <c r="AR364" s="307"/>
      <c r="AS364" s="307"/>
      <c r="AT364" s="307"/>
      <c r="AU364" s="307"/>
      <c r="AV364" s="307"/>
      <c r="AW364" s="307"/>
      <c r="AX364" s="307"/>
      <c r="AY364" s="307"/>
      <c r="AZ364" s="307"/>
      <c r="BA364" s="307"/>
      <c r="BB364" s="307"/>
      <c r="BC364" s="307"/>
      <c r="BD364" s="307"/>
      <c r="BE364" s="307"/>
      <c r="BF364" s="225" t="s">
        <v>109</v>
      </c>
      <c r="BG364" s="259">
        <f t="shared" si="25"/>
        <v>0</v>
      </c>
      <c r="BH364" s="226">
        <v>0</v>
      </c>
      <c r="BI364" s="226">
        <v>0</v>
      </c>
      <c r="BJ364" s="253">
        <v>0</v>
      </c>
      <c r="BK364" s="253">
        <v>0</v>
      </c>
    </row>
    <row r="365" spans="1:63" s="223" customFormat="1" ht="42.75" customHeight="1">
      <c r="A365" s="312" t="s">
        <v>110</v>
      </c>
      <c r="B365" s="312"/>
      <c r="C365" s="312"/>
      <c r="D365" s="312"/>
      <c r="E365" s="312"/>
      <c r="F365" s="312"/>
      <c r="G365" s="312"/>
      <c r="H365" s="312"/>
      <c r="I365" s="312"/>
      <c r="J365" s="312"/>
      <c r="K365" s="312"/>
      <c r="L365" s="312"/>
      <c r="M365" s="312"/>
      <c r="N365" s="312"/>
      <c r="O365" s="312"/>
      <c r="P365" s="312"/>
      <c r="Q365" s="312"/>
      <c r="R365" s="312"/>
      <c r="S365" s="312"/>
      <c r="T365" s="312"/>
      <c r="U365" s="312"/>
      <c r="V365" s="312"/>
      <c r="W365" s="312"/>
      <c r="X365" s="312"/>
      <c r="Y365" s="312"/>
      <c r="Z365" s="312"/>
      <c r="AA365" s="312"/>
      <c r="AB365" s="312"/>
      <c r="AC365" s="312"/>
      <c r="AD365" s="312"/>
      <c r="AE365" s="312"/>
      <c r="AF365" s="312"/>
      <c r="AG365" s="312"/>
      <c r="AH365" s="312"/>
      <c r="AI365" s="312"/>
      <c r="AJ365" s="312"/>
      <c r="AK365" s="312"/>
      <c r="AL365" s="312"/>
      <c r="AM365" s="312"/>
      <c r="AN365" s="312"/>
      <c r="AO365" s="312"/>
      <c r="AP365" s="233">
        <v>300</v>
      </c>
      <c r="AQ365" s="313" t="s">
        <v>21</v>
      </c>
      <c r="AR365" s="313"/>
      <c r="AS365" s="313"/>
      <c r="AT365" s="313"/>
      <c r="AU365" s="313"/>
      <c r="AV365" s="313"/>
      <c r="AW365" s="313"/>
      <c r="AX365" s="313"/>
      <c r="AY365" s="313"/>
      <c r="AZ365" s="313"/>
      <c r="BA365" s="313"/>
      <c r="BB365" s="313"/>
      <c r="BC365" s="234"/>
      <c r="BD365" s="234"/>
      <c r="BE365" s="234"/>
      <c r="BF365" s="234" t="s">
        <v>21</v>
      </c>
      <c r="BG365" s="259">
        <f>BG368</f>
        <v>399552.08999999997</v>
      </c>
      <c r="BH365" s="259">
        <f>BH367+BH368</f>
        <v>0</v>
      </c>
      <c r="BI365" s="259">
        <f>BI367+BI368</f>
        <v>0</v>
      </c>
      <c r="BJ365" s="259">
        <f>BJ367+BJ368</f>
        <v>0</v>
      </c>
      <c r="BK365" s="259">
        <f>BK367+BK368</f>
        <v>823872.09</v>
      </c>
    </row>
    <row r="366" spans="1:63" s="223" customFormat="1" ht="18.75" customHeight="1">
      <c r="A366" s="306" t="s">
        <v>111</v>
      </c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  <c r="R366" s="306"/>
      <c r="S366" s="306"/>
      <c r="T366" s="306"/>
      <c r="U366" s="306"/>
      <c r="V366" s="306"/>
      <c r="W366" s="306"/>
      <c r="X366" s="306"/>
      <c r="Y366" s="306"/>
      <c r="Z366" s="306"/>
      <c r="AA366" s="306"/>
      <c r="AB366" s="306"/>
      <c r="AC366" s="306"/>
      <c r="AD366" s="306"/>
      <c r="AE366" s="306"/>
      <c r="AF366" s="306"/>
      <c r="AG366" s="306"/>
      <c r="AH366" s="306"/>
      <c r="AI366" s="306"/>
      <c r="AJ366" s="306"/>
      <c r="AK366" s="306"/>
      <c r="AL366" s="306"/>
      <c r="AM366" s="306"/>
      <c r="AN366" s="306"/>
      <c r="AO366" s="306"/>
      <c r="AP366" s="224"/>
      <c r="AQ366" s="307"/>
      <c r="AR366" s="307"/>
      <c r="AS366" s="307"/>
      <c r="AT366" s="307"/>
      <c r="AU366" s="307"/>
      <c r="AV366" s="307"/>
      <c r="AW366" s="307"/>
      <c r="AX366" s="307"/>
      <c r="AY366" s="307"/>
      <c r="AZ366" s="307"/>
      <c r="BA366" s="307"/>
      <c r="BB366" s="307"/>
      <c r="BC366" s="225"/>
      <c r="BD366" s="225"/>
      <c r="BE366" s="225"/>
      <c r="BF366" s="225"/>
      <c r="BG366" s="259"/>
      <c r="BH366" s="226"/>
      <c r="BI366" s="226"/>
      <c r="BJ366" s="226"/>
      <c r="BK366" s="228"/>
    </row>
    <row r="367" spans="1:63" s="223" customFormat="1" ht="33" customHeight="1">
      <c r="A367" s="306" t="s">
        <v>112</v>
      </c>
      <c r="B367" s="306"/>
      <c r="C367" s="306"/>
      <c r="D367" s="306"/>
      <c r="E367" s="306"/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306"/>
      <c r="AA367" s="306"/>
      <c r="AB367" s="306"/>
      <c r="AC367" s="306"/>
      <c r="AD367" s="306"/>
      <c r="AE367" s="306"/>
      <c r="AF367" s="306"/>
      <c r="AG367" s="306"/>
      <c r="AH367" s="306"/>
      <c r="AI367" s="306"/>
      <c r="AJ367" s="306"/>
      <c r="AK367" s="306"/>
      <c r="AL367" s="306"/>
      <c r="AM367" s="306"/>
      <c r="AN367" s="306"/>
      <c r="AO367" s="306"/>
      <c r="AP367" s="224"/>
      <c r="AQ367" s="307" t="s">
        <v>59</v>
      </c>
      <c r="AR367" s="307"/>
      <c r="AS367" s="307"/>
      <c r="AT367" s="307"/>
      <c r="AU367" s="307"/>
      <c r="AV367" s="307"/>
      <c r="AW367" s="307"/>
      <c r="AX367" s="307"/>
      <c r="AY367" s="307"/>
      <c r="AZ367" s="307"/>
      <c r="BA367" s="307"/>
      <c r="BB367" s="307"/>
      <c r="BC367" s="225"/>
      <c r="BD367" s="225"/>
      <c r="BE367" s="225"/>
      <c r="BF367" s="225" t="s">
        <v>113</v>
      </c>
      <c r="BG367" s="259">
        <f>BH367+BI367+BJ367+BK367</f>
        <v>424320</v>
      </c>
      <c r="BH367" s="226">
        <v>0</v>
      </c>
      <c r="BI367" s="226">
        <v>0</v>
      </c>
      <c r="BJ367" s="226">
        <v>0</v>
      </c>
      <c r="BK367" s="226">
        <v>424320</v>
      </c>
    </row>
    <row r="368" spans="1:63" s="223" customFormat="1" ht="32.25" customHeight="1">
      <c r="A368" s="306" t="s">
        <v>114</v>
      </c>
      <c r="B368" s="306"/>
      <c r="C368" s="306"/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306"/>
      <c r="AA368" s="306"/>
      <c r="AB368" s="306"/>
      <c r="AC368" s="306"/>
      <c r="AD368" s="306"/>
      <c r="AE368" s="306"/>
      <c r="AF368" s="306"/>
      <c r="AG368" s="306"/>
      <c r="AH368" s="306"/>
      <c r="AI368" s="306"/>
      <c r="AJ368" s="306"/>
      <c r="AK368" s="306"/>
      <c r="AL368" s="306"/>
      <c r="AM368" s="306"/>
      <c r="AN368" s="306"/>
      <c r="AO368" s="306"/>
      <c r="AP368" s="224"/>
      <c r="AQ368" s="307" t="s">
        <v>59</v>
      </c>
      <c r="AR368" s="307"/>
      <c r="AS368" s="307"/>
      <c r="AT368" s="307"/>
      <c r="AU368" s="307"/>
      <c r="AV368" s="307"/>
      <c r="AW368" s="307"/>
      <c r="AX368" s="307"/>
      <c r="AY368" s="307"/>
      <c r="AZ368" s="307"/>
      <c r="BA368" s="307"/>
      <c r="BB368" s="307"/>
      <c r="BC368" s="225"/>
      <c r="BD368" s="225"/>
      <c r="BE368" s="225"/>
      <c r="BF368" s="225" t="s">
        <v>115</v>
      </c>
      <c r="BG368" s="259">
        <f>BH368+BI368+BJ368+BK368</f>
        <v>399552.08999999997</v>
      </c>
      <c r="BH368" s="259">
        <f>BH369+BH370+BH371+BH372+BH373+BH374+BH375</f>
        <v>0</v>
      </c>
      <c r="BI368" s="259">
        <f>BI369+BI370+BI371+BI372+BI373+BI374+BI375</f>
        <v>0</v>
      </c>
      <c r="BJ368" s="259">
        <f>BJ369+BJ370+BJ371+BJ372+BJ373+BJ374+BJ375</f>
        <v>0</v>
      </c>
      <c r="BK368" s="259">
        <f>BK369+BK370+BK371+BK372+BK373+BK374+BK375</f>
        <v>399552.08999999997</v>
      </c>
    </row>
    <row r="369" spans="1:63" s="223" customFormat="1" ht="49.5" customHeight="1">
      <c r="A369" s="306" t="s">
        <v>116</v>
      </c>
      <c r="B369" s="306"/>
      <c r="C369" s="306"/>
      <c r="D369" s="306"/>
      <c r="E369" s="306"/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306"/>
      <c r="AA369" s="306"/>
      <c r="AB369" s="306"/>
      <c r="AC369" s="306"/>
      <c r="AD369" s="306"/>
      <c r="AE369" s="306"/>
      <c r="AF369" s="306"/>
      <c r="AG369" s="306"/>
      <c r="AH369" s="306"/>
      <c r="AI369" s="306"/>
      <c r="AJ369" s="306"/>
      <c r="AK369" s="306"/>
      <c r="AL369" s="306"/>
      <c r="AM369" s="306"/>
      <c r="AN369" s="306"/>
      <c r="AO369" s="306"/>
      <c r="AP369" s="224"/>
      <c r="AQ369" s="307" t="s">
        <v>59</v>
      </c>
      <c r="AR369" s="307"/>
      <c r="AS369" s="307"/>
      <c r="AT369" s="307"/>
      <c r="AU369" s="307"/>
      <c r="AV369" s="307"/>
      <c r="AW369" s="307"/>
      <c r="AX369" s="307"/>
      <c r="AY369" s="307"/>
      <c r="AZ369" s="307"/>
      <c r="BA369" s="307"/>
      <c r="BB369" s="307"/>
      <c r="BC369" s="225"/>
      <c r="BD369" s="225"/>
      <c r="BE369" s="225"/>
      <c r="BF369" s="225" t="s">
        <v>117</v>
      </c>
      <c r="BG369" s="259">
        <f>BH369+BI369+BJ369+BK369</f>
        <v>0</v>
      </c>
      <c r="BH369" s="226">
        <v>0</v>
      </c>
      <c r="BI369" s="226">
        <v>0</v>
      </c>
      <c r="BJ369" s="226">
        <v>0</v>
      </c>
      <c r="BK369" s="226">
        <v>0</v>
      </c>
    </row>
    <row r="370" spans="1:63" s="223" customFormat="1" ht="55.5" customHeight="1">
      <c r="A370" s="306" t="s">
        <v>118</v>
      </c>
      <c r="B370" s="306"/>
      <c r="C370" s="306"/>
      <c r="D370" s="306"/>
      <c r="E370" s="306"/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  <c r="R370" s="306"/>
      <c r="S370" s="306"/>
      <c r="T370" s="306"/>
      <c r="U370" s="306"/>
      <c r="V370" s="306"/>
      <c r="W370" s="306"/>
      <c r="X370" s="306"/>
      <c r="Y370" s="306"/>
      <c r="Z370" s="306"/>
      <c r="AA370" s="306"/>
      <c r="AB370" s="306"/>
      <c r="AC370" s="306"/>
      <c r="AD370" s="306"/>
      <c r="AE370" s="306"/>
      <c r="AF370" s="306"/>
      <c r="AG370" s="306"/>
      <c r="AH370" s="306"/>
      <c r="AI370" s="306"/>
      <c r="AJ370" s="306"/>
      <c r="AK370" s="306"/>
      <c r="AL370" s="306"/>
      <c r="AM370" s="306"/>
      <c r="AN370" s="306"/>
      <c r="AO370" s="306"/>
      <c r="AP370" s="224"/>
      <c r="AQ370" s="307" t="s">
        <v>59</v>
      </c>
      <c r="AR370" s="307"/>
      <c r="AS370" s="307"/>
      <c r="AT370" s="307"/>
      <c r="AU370" s="307"/>
      <c r="AV370" s="307"/>
      <c r="AW370" s="307"/>
      <c r="AX370" s="307"/>
      <c r="AY370" s="307"/>
      <c r="AZ370" s="307"/>
      <c r="BA370" s="307"/>
      <c r="BB370" s="307"/>
      <c r="BC370" s="225"/>
      <c r="BD370" s="225"/>
      <c r="BE370" s="225"/>
      <c r="BF370" s="225" t="s">
        <v>119</v>
      </c>
      <c r="BG370" s="259">
        <f aca="true" t="shared" si="26" ref="BG370:BG375">BH370+BI370+BJ370+BK370</f>
        <v>0</v>
      </c>
      <c r="BH370" s="226">
        <v>0</v>
      </c>
      <c r="BI370" s="226">
        <v>0</v>
      </c>
      <c r="BJ370" s="226">
        <v>0</v>
      </c>
      <c r="BK370" s="226">
        <v>0</v>
      </c>
    </row>
    <row r="371" spans="1:63" s="223" customFormat="1" ht="34.5" customHeight="1">
      <c r="A371" s="306" t="s">
        <v>120</v>
      </c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  <c r="R371" s="306"/>
      <c r="S371" s="306"/>
      <c r="T371" s="306"/>
      <c r="U371" s="306"/>
      <c r="V371" s="306"/>
      <c r="W371" s="306"/>
      <c r="X371" s="306"/>
      <c r="Y371" s="306"/>
      <c r="Z371" s="306"/>
      <c r="AA371" s="306"/>
      <c r="AB371" s="306"/>
      <c r="AC371" s="306"/>
      <c r="AD371" s="306"/>
      <c r="AE371" s="306"/>
      <c r="AF371" s="306"/>
      <c r="AG371" s="306"/>
      <c r="AH371" s="306"/>
      <c r="AI371" s="306"/>
      <c r="AJ371" s="306"/>
      <c r="AK371" s="306"/>
      <c r="AL371" s="306"/>
      <c r="AM371" s="306"/>
      <c r="AN371" s="306"/>
      <c r="AO371" s="306"/>
      <c r="AP371" s="224"/>
      <c r="AQ371" s="307" t="s">
        <v>59</v>
      </c>
      <c r="AR371" s="307"/>
      <c r="AS371" s="307"/>
      <c r="AT371" s="307"/>
      <c r="AU371" s="307"/>
      <c r="AV371" s="307"/>
      <c r="AW371" s="307"/>
      <c r="AX371" s="307"/>
      <c r="AY371" s="307"/>
      <c r="AZ371" s="307"/>
      <c r="BA371" s="307"/>
      <c r="BB371" s="307"/>
      <c r="BC371" s="225"/>
      <c r="BD371" s="225"/>
      <c r="BE371" s="225"/>
      <c r="BF371" s="225" t="s">
        <v>121</v>
      </c>
      <c r="BG371" s="259">
        <f t="shared" si="26"/>
        <v>8160</v>
      </c>
      <c r="BH371" s="226">
        <v>0</v>
      </c>
      <c r="BI371" s="226">
        <v>0</v>
      </c>
      <c r="BJ371" s="226">
        <v>0</v>
      </c>
      <c r="BK371" s="226">
        <v>8160</v>
      </c>
    </row>
    <row r="372" spans="1:63" s="223" customFormat="1" ht="35.25" customHeight="1">
      <c r="A372" s="306" t="s">
        <v>122</v>
      </c>
      <c r="B372" s="306"/>
      <c r="C372" s="306"/>
      <c r="D372" s="306"/>
      <c r="E372" s="306"/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  <c r="R372" s="306"/>
      <c r="S372" s="306"/>
      <c r="T372" s="306"/>
      <c r="U372" s="306"/>
      <c r="V372" s="306"/>
      <c r="W372" s="306"/>
      <c r="X372" s="306"/>
      <c r="Y372" s="306"/>
      <c r="Z372" s="306"/>
      <c r="AA372" s="306"/>
      <c r="AB372" s="306"/>
      <c r="AC372" s="306"/>
      <c r="AD372" s="306"/>
      <c r="AE372" s="306"/>
      <c r="AF372" s="306"/>
      <c r="AG372" s="306"/>
      <c r="AH372" s="306"/>
      <c r="AI372" s="306"/>
      <c r="AJ372" s="306"/>
      <c r="AK372" s="306"/>
      <c r="AL372" s="306"/>
      <c r="AM372" s="306"/>
      <c r="AN372" s="306"/>
      <c r="AO372" s="306"/>
      <c r="AP372" s="224"/>
      <c r="AQ372" s="307"/>
      <c r="AR372" s="307"/>
      <c r="AS372" s="307"/>
      <c r="AT372" s="307"/>
      <c r="AU372" s="307"/>
      <c r="AV372" s="307"/>
      <c r="AW372" s="307"/>
      <c r="AX372" s="307"/>
      <c r="AY372" s="307"/>
      <c r="AZ372" s="307"/>
      <c r="BA372" s="307"/>
      <c r="BB372" s="307"/>
      <c r="BC372" s="225"/>
      <c r="BD372" s="225"/>
      <c r="BE372" s="225"/>
      <c r="BF372" s="225" t="s">
        <v>123</v>
      </c>
      <c r="BG372" s="259">
        <f t="shared" si="26"/>
        <v>0</v>
      </c>
      <c r="BH372" s="226">
        <v>0</v>
      </c>
      <c r="BI372" s="226">
        <v>0</v>
      </c>
      <c r="BJ372" s="226">
        <v>0</v>
      </c>
      <c r="BK372" s="226">
        <v>0</v>
      </c>
    </row>
    <row r="373" spans="1:63" s="223" customFormat="1" ht="35.25" customHeight="1">
      <c r="A373" s="306" t="s">
        <v>124</v>
      </c>
      <c r="B373" s="306"/>
      <c r="C373" s="306"/>
      <c r="D373" s="306"/>
      <c r="E373" s="306"/>
      <c r="F373" s="306"/>
      <c r="G373" s="306"/>
      <c r="H373" s="306"/>
      <c r="I373" s="306"/>
      <c r="J373" s="306"/>
      <c r="K373" s="306"/>
      <c r="L373" s="306"/>
      <c r="M373" s="306"/>
      <c r="N373" s="306"/>
      <c r="O373" s="306"/>
      <c r="P373" s="306"/>
      <c r="Q373" s="306"/>
      <c r="R373" s="306"/>
      <c r="S373" s="306"/>
      <c r="T373" s="306"/>
      <c r="U373" s="306"/>
      <c r="V373" s="306"/>
      <c r="W373" s="306"/>
      <c r="X373" s="306"/>
      <c r="Y373" s="306"/>
      <c r="Z373" s="306"/>
      <c r="AA373" s="306"/>
      <c r="AB373" s="306"/>
      <c r="AC373" s="306"/>
      <c r="AD373" s="306"/>
      <c r="AE373" s="306"/>
      <c r="AF373" s="306"/>
      <c r="AG373" s="306"/>
      <c r="AH373" s="306"/>
      <c r="AI373" s="306"/>
      <c r="AJ373" s="306"/>
      <c r="AK373" s="306"/>
      <c r="AL373" s="306"/>
      <c r="AM373" s="306"/>
      <c r="AN373" s="306"/>
      <c r="AO373" s="306"/>
      <c r="AP373" s="224"/>
      <c r="AQ373" s="307"/>
      <c r="AR373" s="307"/>
      <c r="AS373" s="307"/>
      <c r="AT373" s="307"/>
      <c r="AU373" s="307"/>
      <c r="AV373" s="307"/>
      <c r="AW373" s="307"/>
      <c r="AX373" s="307"/>
      <c r="AY373" s="307"/>
      <c r="AZ373" s="307"/>
      <c r="BA373" s="307"/>
      <c r="BB373" s="307"/>
      <c r="BC373" s="225"/>
      <c r="BD373" s="225"/>
      <c r="BE373" s="225"/>
      <c r="BF373" s="225" t="s">
        <v>125</v>
      </c>
      <c r="BG373" s="259">
        <f t="shared" si="26"/>
        <v>65280</v>
      </c>
      <c r="BH373" s="226">
        <v>0</v>
      </c>
      <c r="BI373" s="226">
        <v>0</v>
      </c>
      <c r="BJ373" s="226">
        <v>0</v>
      </c>
      <c r="BK373" s="226">
        <v>65280</v>
      </c>
    </row>
    <row r="374" spans="1:63" s="223" customFormat="1" ht="34.5" customHeight="1">
      <c r="A374" s="306" t="s">
        <v>126</v>
      </c>
      <c r="B374" s="306"/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  <c r="AA374" s="306"/>
      <c r="AB374" s="306"/>
      <c r="AC374" s="306"/>
      <c r="AD374" s="306"/>
      <c r="AE374" s="306"/>
      <c r="AF374" s="306"/>
      <c r="AG374" s="306"/>
      <c r="AH374" s="306"/>
      <c r="AI374" s="306"/>
      <c r="AJ374" s="306"/>
      <c r="AK374" s="306"/>
      <c r="AL374" s="306"/>
      <c r="AM374" s="306"/>
      <c r="AN374" s="306"/>
      <c r="AO374" s="306"/>
      <c r="AP374" s="224"/>
      <c r="AQ374" s="307"/>
      <c r="AR374" s="307"/>
      <c r="AS374" s="307"/>
      <c r="AT374" s="307"/>
      <c r="AU374" s="307"/>
      <c r="AV374" s="307"/>
      <c r="AW374" s="307"/>
      <c r="AX374" s="307"/>
      <c r="AY374" s="307"/>
      <c r="AZ374" s="307"/>
      <c r="BA374" s="307"/>
      <c r="BB374" s="307"/>
      <c r="BC374" s="225"/>
      <c r="BD374" s="225"/>
      <c r="BE374" s="225"/>
      <c r="BF374" s="225" t="s">
        <v>127</v>
      </c>
      <c r="BG374" s="259">
        <f t="shared" si="26"/>
        <v>285600</v>
      </c>
      <c r="BH374" s="226">
        <v>0</v>
      </c>
      <c r="BI374" s="226">
        <v>0</v>
      </c>
      <c r="BJ374" s="226">
        <v>0</v>
      </c>
      <c r="BK374" s="226">
        <v>285600</v>
      </c>
    </row>
    <row r="375" spans="1:63" s="223" customFormat="1" ht="50.25" customHeight="1">
      <c r="A375" s="306" t="s">
        <v>377</v>
      </c>
      <c r="B375" s="306"/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  <c r="R375" s="306"/>
      <c r="S375" s="306"/>
      <c r="T375" s="306"/>
      <c r="U375" s="306"/>
      <c r="V375" s="306"/>
      <c r="W375" s="306"/>
      <c r="X375" s="306"/>
      <c r="Y375" s="306"/>
      <c r="Z375" s="306"/>
      <c r="AA375" s="306"/>
      <c r="AB375" s="306"/>
      <c r="AC375" s="306"/>
      <c r="AD375" s="306"/>
      <c r="AE375" s="306"/>
      <c r="AF375" s="306"/>
      <c r="AG375" s="306"/>
      <c r="AH375" s="306"/>
      <c r="AI375" s="306"/>
      <c r="AJ375" s="306"/>
      <c r="AK375" s="306"/>
      <c r="AL375" s="306"/>
      <c r="AM375" s="306"/>
      <c r="AN375" s="306"/>
      <c r="AO375" s="306"/>
      <c r="AP375" s="224"/>
      <c r="AQ375" s="307"/>
      <c r="AR375" s="307"/>
      <c r="AS375" s="307"/>
      <c r="AT375" s="307"/>
      <c r="AU375" s="307"/>
      <c r="AV375" s="307"/>
      <c r="AW375" s="307"/>
      <c r="AX375" s="307"/>
      <c r="AY375" s="307"/>
      <c r="AZ375" s="307"/>
      <c r="BA375" s="307"/>
      <c r="BB375" s="307"/>
      <c r="BC375" s="225"/>
      <c r="BD375" s="225"/>
      <c r="BE375" s="225"/>
      <c r="BF375" s="225" t="s">
        <v>129</v>
      </c>
      <c r="BG375" s="259">
        <f t="shared" si="26"/>
        <v>40512.09</v>
      </c>
      <c r="BH375" s="226">
        <v>0</v>
      </c>
      <c r="BI375" s="226">
        <v>0</v>
      </c>
      <c r="BJ375" s="226">
        <v>0</v>
      </c>
      <c r="BK375" s="226">
        <v>40512.09</v>
      </c>
    </row>
    <row r="376" spans="1:63" s="223" customFormat="1" ht="39" customHeight="1">
      <c r="A376" s="312" t="s">
        <v>130</v>
      </c>
      <c r="B376" s="312"/>
      <c r="C376" s="312"/>
      <c r="D376" s="312"/>
      <c r="E376" s="312"/>
      <c r="F376" s="312"/>
      <c r="G376" s="312"/>
      <c r="H376" s="312"/>
      <c r="I376" s="312"/>
      <c r="J376" s="312"/>
      <c r="K376" s="312"/>
      <c r="L376" s="312"/>
      <c r="M376" s="312"/>
      <c r="N376" s="312"/>
      <c r="O376" s="312"/>
      <c r="P376" s="312"/>
      <c r="Q376" s="312"/>
      <c r="R376" s="312"/>
      <c r="S376" s="312"/>
      <c r="T376" s="312"/>
      <c r="U376" s="312"/>
      <c r="V376" s="312"/>
      <c r="W376" s="312"/>
      <c r="X376" s="312"/>
      <c r="Y376" s="312"/>
      <c r="Z376" s="312"/>
      <c r="AA376" s="312"/>
      <c r="AB376" s="312"/>
      <c r="AC376" s="312"/>
      <c r="AD376" s="312"/>
      <c r="AE376" s="312"/>
      <c r="AF376" s="312"/>
      <c r="AG376" s="312"/>
      <c r="AH376" s="312"/>
      <c r="AI376" s="312"/>
      <c r="AJ376" s="312"/>
      <c r="AK376" s="312"/>
      <c r="AL376" s="312"/>
      <c r="AM376" s="312"/>
      <c r="AN376" s="312"/>
      <c r="AO376" s="312"/>
      <c r="AP376" s="233">
        <v>350</v>
      </c>
      <c r="AQ376" s="307"/>
      <c r="AR376" s="307"/>
      <c r="AS376" s="307"/>
      <c r="AT376" s="307"/>
      <c r="AU376" s="307"/>
      <c r="AV376" s="307"/>
      <c r="AW376" s="307"/>
      <c r="AX376" s="307"/>
      <c r="AY376" s="307"/>
      <c r="AZ376" s="307"/>
      <c r="BA376" s="307"/>
      <c r="BB376" s="307"/>
      <c r="BC376" s="225"/>
      <c r="BD376" s="225"/>
      <c r="BE376" s="225"/>
      <c r="BF376" s="225"/>
      <c r="BG376" s="259">
        <f>BG378+BG379</f>
        <v>0</v>
      </c>
      <c r="BH376" s="259">
        <f>BH378+BH379</f>
        <v>0</v>
      </c>
      <c r="BI376" s="259">
        <f>BI378+BI379</f>
        <v>0</v>
      </c>
      <c r="BJ376" s="259">
        <f>BJ378+BJ379</f>
        <v>0</v>
      </c>
      <c r="BK376" s="259">
        <f>BK378+BK379</f>
        <v>0</v>
      </c>
    </row>
    <row r="377" spans="1:63" s="223" customFormat="1" ht="18.75" customHeight="1">
      <c r="A377" s="306" t="s">
        <v>9</v>
      </c>
      <c r="B377" s="306"/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6"/>
      <c r="Q377" s="306"/>
      <c r="R377" s="306"/>
      <c r="S377" s="306"/>
      <c r="T377" s="306"/>
      <c r="U377" s="306"/>
      <c r="V377" s="306"/>
      <c r="W377" s="306"/>
      <c r="X377" s="306"/>
      <c r="Y377" s="306"/>
      <c r="Z377" s="306"/>
      <c r="AA377" s="306"/>
      <c r="AB377" s="306"/>
      <c r="AC377" s="306"/>
      <c r="AD377" s="306"/>
      <c r="AE377" s="306"/>
      <c r="AF377" s="306"/>
      <c r="AG377" s="306"/>
      <c r="AH377" s="306"/>
      <c r="AI377" s="306"/>
      <c r="AJ377" s="306"/>
      <c r="AK377" s="306"/>
      <c r="AL377" s="306"/>
      <c r="AM377" s="306"/>
      <c r="AN377" s="306"/>
      <c r="AO377" s="306"/>
      <c r="AP377" s="224"/>
      <c r="AQ377" s="307"/>
      <c r="AR377" s="307"/>
      <c r="AS377" s="307"/>
      <c r="AT377" s="307"/>
      <c r="AU377" s="307"/>
      <c r="AV377" s="307"/>
      <c r="AW377" s="307"/>
      <c r="AX377" s="307"/>
      <c r="AY377" s="307"/>
      <c r="AZ377" s="307"/>
      <c r="BA377" s="307"/>
      <c r="BB377" s="307"/>
      <c r="BC377" s="225"/>
      <c r="BD377" s="225"/>
      <c r="BE377" s="225"/>
      <c r="BF377" s="225"/>
      <c r="BG377" s="259"/>
      <c r="BH377" s="226"/>
      <c r="BI377" s="226"/>
      <c r="BJ377" s="226"/>
      <c r="BK377" s="226"/>
    </row>
    <row r="378" spans="1:63" s="223" customFormat="1" ht="84" customHeight="1">
      <c r="A378" s="306" t="s">
        <v>131</v>
      </c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  <c r="AA378" s="306"/>
      <c r="AB378" s="306"/>
      <c r="AC378" s="306"/>
      <c r="AD378" s="306"/>
      <c r="AE378" s="306"/>
      <c r="AF378" s="306"/>
      <c r="AG378" s="306"/>
      <c r="AH378" s="306"/>
      <c r="AI378" s="306"/>
      <c r="AJ378" s="306"/>
      <c r="AK378" s="306"/>
      <c r="AL378" s="306"/>
      <c r="AM378" s="306"/>
      <c r="AN378" s="306"/>
      <c r="AO378" s="306"/>
      <c r="AP378" s="224"/>
      <c r="AQ378" s="307"/>
      <c r="AR378" s="307"/>
      <c r="AS378" s="307"/>
      <c r="AT378" s="307"/>
      <c r="AU378" s="307"/>
      <c r="AV378" s="307"/>
      <c r="AW378" s="307"/>
      <c r="AX378" s="307"/>
      <c r="AY378" s="307"/>
      <c r="AZ378" s="307"/>
      <c r="BA378" s="307"/>
      <c r="BB378" s="307"/>
      <c r="BC378" s="225"/>
      <c r="BD378" s="225"/>
      <c r="BE378" s="225"/>
      <c r="BF378" s="225" t="s">
        <v>132</v>
      </c>
      <c r="BG378" s="259">
        <f>BH378+BI378+BJ378+BK378</f>
        <v>0</v>
      </c>
      <c r="BH378" s="226">
        <v>0</v>
      </c>
      <c r="BI378" s="226">
        <v>0</v>
      </c>
      <c r="BJ378" s="226">
        <v>0</v>
      </c>
      <c r="BK378" s="226">
        <v>0</v>
      </c>
    </row>
    <row r="379" spans="1:63" s="223" customFormat="1" ht="81.75" customHeight="1">
      <c r="A379" s="306" t="s">
        <v>133</v>
      </c>
      <c r="B379" s="306"/>
      <c r="C379" s="306"/>
      <c r="D379" s="306"/>
      <c r="E379" s="306"/>
      <c r="F379" s="306"/>
      <c r="G379" s="306"/>
      <c r="H379" s="306"/>
      <c r="I379" s="306"/>
      <c r="J379" s="306"/>
      <c r="K379" s="306"/>
      <c r="L379" s="306"/>
      <c r="M379" s="306"/>
      <c r="N379" s="306"/>
      <c r="O379" s="306"/>
      <c r="P379" s="306"/>
      <c r="Q379" s="306"/>
      <c r="R379" s="306"/>
      <c r="S379" s="306"/>
      <c r="T379" s="306"/>
      <c r="U379" s="306"/>
      <c r="V379" s="306"/>
      <c r="W379" s="306"/>
      <c r="X379" s="306"/>
      <c r="Y379" s="306"/>
      <c r="Z379" s="306"/>
      <c r="AA379" s="306"/>
      <c r="AB379" s="306"/>
      <c r="AC379" s="306"/>
      <c r="AD379" s="306"/>
      <c r="AE379" s="306"/>
      <c r="AF379" s="306"/>
      <c r="AG379" s="306"/>
      <c r="AH379" s="306"/>
      <c r="AI379" s="306"/>
      <c r="AJ379" s="306"/>
      <c r="AK379" s="306"/>
      <c r="AL379" s="306"/>
      <c r="AM379" s="306"/>
      <c r="AN379" s="306"/>
      <c r="AO379" s="306"/>
      <c r="AP379" s="224"/>
      <c r="AQ379" s="307"/>
      <c r="AR379" s="307"/>
      <c r="AS379" s="307"/>
      <c r="AT379" s="307"/>
      <c r="AU379" s="307"/>
      <c r="AV379" s="307"/>
      <c r="AW379" s="307"/>
      <c r="AX379" s="307"/>
      <c r="AY379" s="307"/>
      <c r="AZ379" s="307"/>
      <c r="BA379" s="307"/>
      <c r="BB379" s="307"/>
      <c r="BC379" s="225"/>
      <c r="BD379" s="225"/>
      <c r="BE379" s="225"/>
      <c r="BF379" s="225" t="s">
        <v>134</v>
      </c>
      <c r="BG379" s="259">
        <f>BH379+BI379+BJ379+BK379</f>
        <v>0</v>
      </c>
      <c r="BH379" s="226">
        <v>0</v>
      </c>
      <c r="BI379" s="226">
        <v>0</v>
      </c>
      <c r="BJ379" s="226">
        <v>0</v>
      </c>
      <c r="BK379" s="226">
        <v>0</v>
      </c>
    </row>
    <row r="380" spans="1:63" s="271" customFormat="1" ht="51" customHeight="1">
      <c r="A380" s="315" t="s">
        <v>27</v>
      </c>
      <c r="B380" s="315"/>
      <c r="C380" s="315"/>
      <c r="D380" s="315"/>
      <c r="E380" s="315"/>
      <c r="F380" s="315"/>
      <c r="G380" s="315"/>
      <c r="H380" s="315"/>
      <c r="I380" s="315"/>
      <c r="J380" s="315"/>
      <c r="K380" s="315"/>
      <c r="L380" s="315"/>
      <c r="M380" s="315"/>
      <c r="N380" s="315"/>
      <c r="O380" s="315"/>
      <c r="P380" s="315"/>
      <c r="Q380" s="315"/>
      <c r="R380" s="315"/>
      <c r="S380" s="315"/>
      <c r="T380" s="315"/>
      <c r="U380" s="315"/>
      <c r="V380" s="315"/>
      <c r="W380" s="315"/>
      <c r="X380" s="315"/>
      <c r="Y380" s="315"/>
      <c r="Z380" s="315"/>
      <c r="AA380" s="315"/>
      <c r="AB380" s="315"/>
      <c r="AC380" s="315"/>
      <c r="AD380" s="315"/>
      <c r="AE380" s="315"/>
      <c r="AF380" s="315"/>
      <c r="AG380" s="315"/>
      <c r="AH380" s="315"/>
      <c r="AI380" s="315"/>
      <c r="AJ380" s="315"/>
      <c r="AK380" s="315"/>
      <c r="AL380" s="315"/>
      <c r="AM380" s="315"/>
      <c r="AN380" s="315"/>
      <c r="AO380" s="315"/>
      <c r="AP380" s="224"/>
      <c r="AQ380" s="307"/>
      <c r="AR380" s="307"/>
      <c r="AS380" s="307"/>
      <c r="AT380" s="307"/>
      <c r="AU380" s="307"/>
      <c r="AV380" s="307"/>
      <c r="AW380" s="307"/>
      <c r="AX380" s="307"/>
      <c r="AY380" s="307"/>
      <c r="AZ380" s="307"/>
      <c r="BA380" s="307"/>
      <c r="BB380" s="307"/>
      <c r="BC380" s="225"/>
      <c r="BD380" s="224"/>
      <c r="BE380" s="224"/>
      <c r="BF380" s="224"/>
      <c r="BG380" s="249">
        <f>BG381+BG386+BG402+BG406+BG416+BG427</f>
        <v>2866620</v>
      </c>
      <c r="BH380" s="249">
        <f>BH381+BH386+BH402+BH406+BH416+BH427</f>
        <v>0</v>
      </c>
      <c r="BI380" s="249">
        <f>BI381+BI386+BI402+BI406+BI416+BI427</f>
        <v>0</v>
      </c>
      <c r="BJ380" s="249">
        <f>BJ381+BJ386+BJ402+BJ406+BJ416+BJ427</f>
        <v>0</v>
      </c>
      <c r="BK380" s="249">
        <f>BK381+BK386+BK402+BK406+BK416+BK427</f>
        <v>3222300</v>
      </c>
    </row>
    <row r="381" spans="1:63" s="223" customFormat="1" ht="32.25" customHeight="1">
      <c r="A381" s="312" t="s">
        <v>46</v>
      </c>
      <c r="B381" s="312"/>
      <c r="C381" s="312"/>
      <c r="D381" s="312"/>
      <c r="E381" s="312"/>
      <c r="F381" s="312"/>
      <c r="G381" s="312"/>
      <c r="H381" s="312"/>
      <c r="I381" s="312"/>
      <c r="J381" s="312"/>
      <c r="K381" s="312"/>
      <c r="L381" s="312"/>
      <c r="M381" s="312"/>
      <c r="N381" s="312"/>
      <c r="O381" s="312"/>
      <c r="P381" s="312"/>
      <c r="Q381" s="312"/>
      <c r="R381" s="312"/>
      <c r="S381" s="312"/>
      <c r="T381" s="312"/>
      <c r="U381" s="312"/>
      <c r="V381" s="312"/>
      <c r="W381" s="312"/>
      <c r="X381" s="312"/>
      <c r="Y381" s="312"/>
      <c r="Z381" s="312"/>
      <c r="AA381" s="312"/>
      <c r="AB381" s="312"/>
      <c r="AC381" s="312"/>
      <c r="AD381" s="312"/>
      <c r="AE381" s="312"/>
      <c r="AF381" s="312"/>
      <c r="AG381" s="312"/>
      <c r="AH381" s="312"/>
      <c r="AI381" s="312"/>
      <c r="AJ381" s="312"/>
      <c r="AK381" s="312"/>
      <c r="AL381" s="312"/>
      <c r="AM381" s="312"/>
      <c r="AN381" s="312"/>
      <c r="AO381" s="312"/>
      <c r="AP381" s="233">
        <v>210</v>
      </c>
      <c r="AQ381" s="307"/>
      <c r="AR381" s="307"/>
      <c r="AS381" s="307"/>
      <c r="AT381" s="307"/>
      <c r="AU381" s="307"/>
      <c r="AV381" s="307"/>
      <c r="AW381" s="307"/>
      <c r="AX381" s="307"/>
      <c r="AY381" s="307"/>
      <c r="AZ381" s="307"/>
      <c r="BA381" s="307"/>
      <c r="BB381" s="307"/>
      <c r="BC381" s="307"/>
      <c r="BD381" s="307"/>
      <c r="BE381" s="307"/>
      <c r="BF381" s="225"/>
      <c r="BG381" s="249">
        <f>BG383+BG384+BG385</f>
        <v>1661982.78</v>
      </c>
      <c r="BH381" s="249">
        <f>BH383+BH384+BH385</f>
        <v>0</v>
      </c>
      <c r="BI381" s="249">
        <f>BI383+BI384+BI385</f>
        <v>0</v>
      </c>
      <c r="BJ381" s="249">
        <f>BJ383+BJ384+BJ385</f>
        <v>0</v>
      </c>
      <c r="BK381" s="249">
        <f>BK383+BK384+BK385</f>
        <v>1661982.78</v>
      </c>
    </row>
    <row r="382" spans="1:63" s="223" customFormat="1" ht="14.25" customHeight="1">
      <c r="A382" s="314" t="s">
        <v>47</v>
      </c>
      <c r="B382" s="314"/>
      <c r="C382" s="314"/>
      <c r="D382" s="314"/>
      <c r="E382" s="314"/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4"/>
      <c r="W382" s="314"/>
      <c r="X382" s="314"/>
      <c r="Y382" s="314"/>
      <c r="Z382" s="314"/>
      <c r="AA382" s="314"/>
      <c r="AB382" s="314"/>
      <c r="AC382" s="314"/>
      <c r="AD382" s="314"/>
      <c r="AE382" s="314"/>
      <c r="AF382" s="314"/>
      <c r="AG382" s="314"/>
      <c r="AH382" s="314"/>
      <c r="AI382" s="314"/>
      <c r="AJ382" s="314"/>
      <c r="AK382" s="314"/>
      <c r="AL382" s="314"/>
      <c r="AM382" s="314"/>
      <c r="AN382" s="314"/>
      <c r="AO382" s="314"/>
      <c r="AP382" s="224"/>
      <c r="AQ382" s="307"/>
      <c r="AR382" s="307"/>
      <c r="AS382" s="307"/>
      <c r="AT382" s="307"/>
      <c r="AU382" s="307"/>
      <c r="AV382" s="307"/>
      <c r="AW382" s="307"/>
      <c r="AX382" s="307"/>
      <c r="AY382" s="307"/>
      <c r="AZ382" s="307"/>
      <c r="BA382" s="307"/>
      <c r="BB382" s="307"/>
      <c r="BC382" s="307"/>
      <c r="BD382" s="307"/>
      <c r="BE382" s="307"/>
      <c r="BF382" s="225"/>
      <c r="BG382" s="226"/>
      <c r="BH382" s="226"/>
      <c r="BI382" s="226"/>
      <c r="BJ382" s="226"/>
      <c r="BK382" s="228"/>
    </row>
    <row r="383" spans="1:63" s="223" customFormat="1" ht="18.75" customHeight="1">
      <c r="A383" s="306" t="s">
        <v>48</v>
      </c>
      <c r="B383" s="306"/>
      <c r="C383" s="306"/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  <c r="N383" s="306"/>
      <c r="O383" s="306"/>
      <c r="P383" s="306"/>
      <c r="Q383" s="306"/>
      <c r="R383" s="306"/>
      <c r="S383" s="306"/>
      <c r="T383" s="306"/>
      <c r="U383" s="306"/>
      <c r="V383" s="306"/>
      <c r="W383" s="306"/>
      <c r="X383" s="306"/>
      <c r="Y383" s="306"/>
      <c r="Z383" s="306"/>
      <c r="AA383" s="306"/>
      <c r="AB383" s="306"/>
      <c r="AC383" s="306"/>
      <c r="AD383" s="306"/>
      <c r="AE383" s="306"/>
      <c r="AF383" s="306"/>
      <c r="AG383" s="306"/>
      <c r="AH383" s="306"/>
      <c r="AI383" s="306"/>
      <c r="AJ383" s="306"/>
      <c r="AK383" s="306"/>
      <c r="AL383" s="306"/>
      <c r="AM383" s="306"/>
      <c r="AN383" s="306"/>
      <c r="AO383" s="306"/>
      <c r="AP383" s="224"/>
      <c r="AQ383" s="307" t="s">
        <v>49</v>
      </c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225"/>
      <c r="BD383" s="225"/>
      <c r="BE383" s="225"/>
      <c r="BF383" s="225" t="s">
        <v>50</v>
      </c>
      <c r="BG383" s="249">
        <f>BH383+BI383+BJ383+BK383</f>
        <v>1236207.97</v>
      </c>
      <c r="BH383" s="226">
        <v>0</v>
      </c>
      <c r="BI383" s="226">
        <v>0</v>
      </c>
      <c r="BJ383" s="226">
        <v>0</v>
      </c>
      <c r="BK383" s="226">
        <v>1236207.97</v>
      </c>
    </row>
    <row r="384" spans="1:63" s="223" customFormat="1" ht="37.5" customHeight="1">
      <c r="A384" s="306" t="s">
        <v>136</v>
      </c>
      <c r="B384" s="306"/>
      <c r="C384" s="306"/>
      <c r="D384" s="306"/>
      <c r="E384" s="306"/>
      <c r="F384" s="306"/>
      <c r="G384" s="306"/>
      <c r="H384" s="306"/>
      <c r="I384" s="306"/>
      <c r="J384" s="306"/>
      <c r="K384" s="306"/>
      <c r="L384" s="306"/>
      <c r="M384" s="306"/>
      <c r="N384" s="306"/>
      <c r="O384" s="306"/>
      <c r="P384" s="306"/>
      <c r="Q384" s="306"/>
      <c r="R384" s="306"/>
      <c r="S384" s="306"/>
      <c r="T384" s="306"/>
      <c r="U384" s="306"/>
      <c r="V384" s="306"/>
      <c r="W384" s="306"/>
      <c r="X384" s="306"/>
      <c r="Y384" s="306"/>
      <c r="Z384" s="306"/>
      <c r="AA384" s="306"/>
      <c r="AB384" s="306"/>
      <c r="AC384" s="306"/>
      <c r="AD384" s="306"/>
      <c r="AE384" s="306"/>
      <c r="AF384" s="306"/>
      <c r="AG384" s="306"/>
      <c r="AH384" s="306"/>
      <c r="AI384" s="306"/>
      <c r="AJ384" s="306"/>
      <c r="AK384" s="306"/>
      <c r="AL384" s="306"/>
      <c r="AM384" s="306"/>
      <c r="AN384" s="306"/>
      <c r="AO384" s="306"/>
      <c r="AP384" s="224"/>
      <c r="AQ384" s="307" t="s">
        <v>52</v>
      </c>
      <c r="AR384" s="307"/>
      <c r="AS384" s="307"/>
      <c r="AT384" s="307"/>
      <c r="AU384" s="307"/>
      <c r="AV384" s="307"/>
      <c r="AW384" s="307"/>
      <c r="AX384" s="307"/>
      <c r="AY384" s="307"/>
      <c r="AZ384" s="307"/>
      <c r="BA384" s="307"/>
      <c r="BB384" s="307"/>
      <c r="BC384" s="225"/>
      <c r="BD384" s="225"/>
      <c r="BE384" s="225"/>
      <c r="BF384" s="225" t="s">
        <v>53</v>
      </c>
      <c r="BG384" s="249">
        <f>BH384+BI384+BJ384+BK384</f>
        <v>52440</v>
      </c>
      <c r="BH384" s="226">
        <v>0</v>
      </c>
      <c r="BI384" s="226">
        <v>0</v>
      </c>
      <c r="BJ384" s="226">
        <v>0</v>
      </c>
      <c r="BK384" s="226">
        <v>52440</v>
      </c>
    </row>
    <row r="385" spans="1:63" s="223" customFormat="1" ht="25.5" customHeight="1">
      <c r="A385" s="306" t="s">
        <v>54</v>
      </c>
      <c r="B385" s="306"/>
      <c r="C385" s="306"/>
      <c r="D385" s="306"/>
      <c r="E385" s="306"/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  <c r="R385" s="306"/>
      <c r="S385" s="306"/>
      <c r="T385" s="306"/>
      <c r="U385" s="306"/>
      <c r="V385" s="306"/>
      <c r="W385" s="306"/>
      <c r="X385" s="306"/>
      <c r="Y385" s="306"/>
      <c r="Z385" s="306"/>
      <c r="AA385" s="306"/>
      <c r="AB385" s="306"/>
      <c r="AC385" s="306"/>
      <c r="AD385" s="306"/>
      <c r="AE385" s="306"/>
      <c r="AF385" s="306"/>
      <c r="AG385" s="306"/>
      <c r="AH385" s="306"/>
      <c r="AI385" s="306"/>
      <c r="AJ385" s="306"/>
      <c r="AK385" s="306"/>
      <c r="AL385" s="306"/>
      <c r="AM385" s="306"/>
      <c r="AN385" s="306"/>
      <c r="AO385" s="306"/>
      <c r="AP385" s="224"/>
      <c r="AQ385" s="307" t="s">
        <v>55</v>
      </c>
      <c r="AR385" s="307"/>
      <c r="AS385" s="307"/>
      <c r="AT385" s="307"/>
      <c r="AU385" s="307"/>
      <c r="AV385" s="307"/>
      <c r="AW385" s="307"/>
      <c r="AX385" s="307"/>
      <c r="AY385" s="307"/>
      <c r="AZ385" s="307"/>
      <c r="BA385" s="307"/>
      <c r="BB385" s="307"/>
      <c r="BC385" s="225"/>
      <c r="BD385" s="225"/>
      <c r="BE385" s="225"/>
      <c r="BF385" s="225" t="s">
        <v>56</v>
      </c>
      <c r="BG385" s="249">
        <f>BH385+BI385+BJ385+BK385</f>
        <v>373334.81</v>
      </c>
      <c r="BH385" s="226">
        <v>0</v>
      </c>
      <c r="BI385" s="226">
        <v>0</v>
      </c>
      <c r="BJ385" s="226">
        <v>0</v>
      </c>
      <c r="BK385" s="226">
        <v>373334.81</v>
      </c>
    </row>
    <row r="386" spans="1:63" s="223" customFormat="1" ht="23.25" customHeight="1">
      <c r="A386" s="312" t="s">
        <v>57</v>
      </c>
      <c r="B386" s="312"/>
      <c r="C386" s="312"/>
      <c r="D386" s="312"/>
      <c r="E386" s="312"/>
      <c r="F386" s="312"/>
      <c r="G386" s="312"/>
      <c r="H386" s="312"/>
      <c r="I386" s="312"/>
      <c r="J386" s="312"/>
      <c r="K386" s="312"/>
      <c r="L386" s="312"/>
      <c r="M386" s="312"/>
      <c r="N386" s="312"/>
      <c r="O386" s="312"/>
      <c r="P386" s="312"/>
      <c r="Q386" s="312"/>
      <c r="R386" s="312"/>
      <c r="S386" s="312"/>
      <c r="T386" s="312"/>
      <c r="U386" s="312"/>
      <c r="V386" s="312"/>
      <c r="W386" s="312"/>
      <c r="X386" s="312"/>
      <c r="Y386" s="312"/>
      <c r="Z386" s="312"/>
      <c r="AA386" s="312"/>
      <c r="AB386" s="312"/>
      <c r="AC386" s="312"/>
      <c r="AD386" s="312"/>
      <c r="AE386" s="312"/>
      <c r="AF386" s="312"/>
      <c r="AG386" s="312"/>
      <c r="AH386" s="312"/>
      <c r="AI386" s="312"/>
      <c r="AJ386" s="312"/>
      <c r="AK386" s="312"/>
      <c r="AL386" s="312"/>
      <c r="AM386" s="312"/>
      <c r="AN386" s="312"/>
      <c r="AO386" s="312"/>
      <c r="AP386" s="233">
        <v>220</v>
      </c>
      <c r="AQ386" s="307"/>
      <c r="AR386" s="307"/>
      <c r="AS386" s="307"/>
      <c r="AT386" s="307"/>
      <c r="AU386" s="307"/>
      <c r="AV386" s="307"/>
      <c r="AW386" s="307"/>
      <c r="AX386" s="307"/>
      <c r="AY386" s="307"/>
      <c r="AZ386" s="307"/>
      <c r="BA386" s="307"/>
      <c r="BB386" s="307"/>
      <c r="BC386" s="307"/>
      <c r="BD386" s="307"/>
      <c r="BE386" s="307"/>
      <c r="BF386" s="225"/>
      <c r="BG386" s="249">
        <f>BG388+BG389+BG390+BG396+BG397+BG398+BG399+BG400+BG401</f>
        <v>864188.4</v>
      </c>
      <c r="BH386" s="249">
        <f>BH388+BH389+BH390+BH396+BH397+BH398+BH399+BH400+BH401</f>
        <v>0</v>
      </c>
      <c r="BI386" s="249">
        <f>BI388+BI389+BI390+BI396+BI397+BI398+BI399+BI400+BI401</f>
        <v>0</v>
      </c>
      <c r="BJ386" s="249">
        <f>BJ388+BJ389+BJ390+BJ396+BJ397+BJ398+BJ399+BJ400+BJ401</f>
        <v>0</v>
      </c>
      <c r="BK386" s="249">
        <f>BK388+BK389+BK390+BK396+BK397+BK398+BK399+BK400+BK401</f>
        <v>864188.4</v>
      </c>
    </row>
    <row r="387" spans="1:63" s="223" customFormat="1" ht="15" customHeight="1">
      <c r="A387" s="314" t="s">
        <v>9</v>
      </c>
      <c r="B387" s="314"/>
      <c r="C387" s="314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4"/>
      <c r="W387" s="314"/>
      <c r="X387" s="314"/>
      <c r="Y387" s="314"/>
      <c r="Z387" s="314"/>
      <c r="AA387" s="314"/>
      <c r="AB387" s="314"/>
      <c r="AC387" s="314"/>
      <c r="AD387" s="314"/>
      <c r="AE387" s="314"/>
      <c r="AF387" s="314"/>
      <c r="AG387" s="314"/>
      <c r="AH387" s="314"/>
      <c r="AI387" s="314"/>
      <c r="AJ387" s="314"/>
      <c r="AK387" s="314"/>
      <c r="AL387" s="314"/>
      <c r="AM387" s="314"/>
      <c r="AN387" s="314"/>
      <c r="AO387" s="314"/>
      <c r="AP387" s="224"/>
      <c r="AQ387" s="307"/>
      <c r="AR387" s="307"/>
      <c r="AS387" s="307"/>
      <c r="AT387" s="307"/>
      <c r="AU387" s="307"/>
      <c r="AV387" s="307"/>
      <c r="AW387" s="307"/>
      <c r="AX387" s="307"/>
      <c r="AY387" s="307"/>
      <c r="AZ387" s="307"/>
      <c r="BA387" s="307"/>
      <c r="BB387" s="307"/>
      <c r="BC387" s="307"/>
      <c r="BD387" s="307"/>
      <c r="BE387" s="307"/>
      <c r="BF387" s="225"/>
      <c r="BG387" s="226"/>
      <c r="BH387" s="226"/>
      <c r="BI387" s="226"/>
      <c r="BJ387" s="226"/>
      <c r="BK387" s="228"/>
    </row>
    <row r="388" spans="1:63" s="223" customFormat="1" ht="18.75" customHeight="1">
      <c r="A388" s="306" t="s">
        <v>58</v>
      </c>
      <c r="B388" s="306"/>
      <c r="C388" s="306"/>
      <c r="D388" s="306"/>
      <c r="E388" s="306"/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  <c r="R388" s="306"/>
      <c r="S388" s="306"/>
      <c r="T388" s="306"/>
      <c r="U388" s="306"/>
      <c r="V388" s="306"/>
      <c r="W388" s="306"/>
      <c r="X388" s="306"/>
      <c r="Y388" s="306"/>
      <c r="Z388" s="306"/>
      <c r="AA388" s="306"/>
      <c r="AB388" s="306"/>
      <c r="AC388" s="306"/>
      <c r="AD388" s="306"/>
      <c r="AE388" s="306"/>
      <c r="AF388" s="306"/>
      <c r="AG388" s="306"/>
      <c r="AH388" s="306"/>
      <c r="AI388" s="306"/>
      <c r="AJ388" s="306"/>
      <c r="AK388" s="306"/>
      <c r="AL388" s="306"/>
      <c r="AM388" s="306"/>
      <c r="AN388" s="306"/>
      <c r="AO388" s="306"/>
      <c r="AP388" s="224"/>
      <c r="AQ388" s="307" t="s">
        <v>59</v>
      </c>
      <c r="AR388" s="307"/>
      <c r="AS388" s="307"/>
      <c r="AT388" s="307"/>
      <c r="AU388" s="307"/>
      <c r="AV388" s="307"/>
      <c r="AW388" s="307"/>
      <c r="AX388" s="307"/>
      <c r="AY388" s="307"/>
      <c r="AZ388" s="307"/>
      <c r="BA388" s="307"/>
      <c r="BB388" s="307"/>
      <c r="BC388" s="225"/>
      <c r="BD388" s="225"/>
      <c r="BE388" s="225"/>
      <c r="BF388" s="225" t="s">
        <v>60</v>
      </c>
      <c r="BG388" s="249">
        <f aca="true" t="shared" si="27" ref="BG388:BG401">BH388+BI388+BJ388+BK388</f>
        <v>47880</v>
      </c>
      <c r="BH388" s="226">
        <v>0</v>
      </c>
      <c r="BI388" s="226">
        <v>0</v>
      </c>
      <c r="BJ388" s="226">
        <v>0</v>
      </c>
      <c r="BK388" s="228">
        <v>47880</v>
      </c>
    </row>
    <row r="389" spans="1:63" s="223" customFormat="1" ht="18.75" customHeight="1">
      <c r="A389" s="306" t="s">
        <v>61</v>
      </c>
      <c r="B389" s="306"/>
      <c r="C389" s="306"/>
      <c r="D389" s="306"/>
      <c r="E389" s="306"/>
      <c r="F389" s="306"/>
      <c r="G389" s="306"/>
      <c r="H389" s="306"/>
      <c r="I389" s="306"/>
      <c r="J389" s="306"/>
      <c r="K389" s="306"/>
      <c r="L389" s="306"/>
      <c r="M389" s="306"/>
      <c r="N389" s="306"/>
      <c r="O389" s="306"/>
      <c r="P389" s="306"/>
      <c r="Q389" s="306"/>
      <c r="R389" s="306"/>
      <c r="S389" s="306"/>
      <c r="T389" s="306"/>
      <c r="U389" s="306"/>
      <c r="V389" s="306"/>
      <c r="W389" s="306"/>
      <c r="X389" s="306"/>
      <c r="Y389" s="306"/>
      <c r="Z389" s="306"/>
      <c r="AA389" s="306"/>
      <c r="AB389" s="306"/>
      <c r="AC389" s="306"/>
      <c r="AD389" s="306"/>
      <c r="AE389" s="306"/>
      <c r="AF389" s="306"/>
      <c r="AG389" s="306"/>
      <c r="AH389" s="306"/>
      <c r="AI389" s="306"/>
      <c r="AJ389" s="306"/>
      <c r="AK389" s="306"/>
      <c r="AL389" s="306"/>
      <c r="AM389" s="306"/>
      <c r="AN389" s="306"/>
      <c r="AO389" s="306"/>
      <c r="AP389" s="224"/>
      <c r="AQ389" s="307" t="s">
        <v>59</v>
      </c>
      <c r="AR389" s="307"/>
      <c r="AS389" s="307"/>
      <c r="AT389" s="307"/>
      <c r="AU389" s="307"/>
      <c r="AV389" s="307"/>
      <c r="AW389" s="307"/>
      <c r="AX389" s="307"/>
      <c r="AY389" s="307"/>
      <c r="AZ389" s="307"/>
      <c r="BA389" s="307"/>
      <c r="BB389" s="307"/>
      <c r="BC389" s="225"/>
      <c r="BD389" s="225"/>
      <c r="BE389" s="225"/>
      <c r="BF389" s="225" t="s">
        <v>62</v>
      </c>
      <c r="BG389" s="249">
        <f t="shared" si="27"/>
        <v>0</v>
      </c>
      <c r="BH389" s="226">
        <v>0</v>
      </c>
      <c r="BI389" s="226">
        <v>0</v>
      </c>
      <c r="BJ389" s="226">
        <v>0</v>
      </c>
      <c r="BK389" s="228">
        <v>0</v>
      </c>
    </row>
    <row r="390" spans="1:63" s="223" customFormat="1" ht="18.75" customHeight="1">
      <c r="A390" s="306" t="s">
        <v>63</v>
      </c>
      <c r="B390" s="306"/>
      <c r="C390" s="306"/>
      <c r="D390" s="306"/>
      <c r="E390" s="306"/>
      <c r="F390" s="306"/>
      <c r="G390" s="306"/>
      <c r="H390" s="306"/>
      <c r="I390" s="306"/>
      <c r="J390" s="306"/>
      <c r="K390" s="306"/>
      <c r="L390" s="306"/>
      <c r="M390" s="306"/>
      <c r="N390" s="306"/>
      <c r="O390" s="306"/>
      <c r="P390" s="306"/>
      <c r="Q390" s="306"/>
      <c r="R390" s="306"/>
      <c r="S390" s="306"/>
      <c r="T390" s="306"/>
      <c r="U390" s="306"/>
      <c r="V390" s="306"/>
      <c r="W390" s="306"/>
      <c r="X390" s="306"/>
      <c r="Y390" s="306"/>
      <c r="Z390" s="306"/>
      <c r="AA390" s="306"/>
      <c r="AB390" s="306"/>
      <c r="AC390" s="306"/>
      <c r="AD390" s="306"/>
      <c r="AE390" s="306"/>
      <c r="AF390" s="306"/>
      <c r="AG390" s="306"/>
      <c r="AH390" s="306"/>
      <c r="AI390" s="306"/>
      <c r="AJ390" s="306"/>
      <c r="AK390" s="306"/>
      <c r="AL390" s="306"/>
      <c r="AM390" s="306"/>
      <c r="AN390" s="306"/>
      <c r="AO390" s="306"/>
      <c r="AP390" s="224"/>
      <c r="AQ390" s="307" t="s">
        <v>59</v>
      </c>
      <c r="AR390" s="307"/>
      <c r="AS390" s="307"/>
      <c r="AT390" s="307"/>
      <c r="AU390" s="307"/>
      <c r="AV390" s="307"/>
      <c r="AW390" s="307"/>
      <c r="AX390" s="307"/>
      <c r="AY390" s="307"/>
      <c r="AZ390" s="307"/>
      <c r="BA390" s="307"/>
      <c r="BB390" s="307"/>
      <c r="BC390" s="225"/>
      <c r="BD390" s="225"/>
      <c r="BE390" s="225"/>
      <c r="BF390" s="225" t="s">
        <v>64</v>
      </c>
      <c r="BG390" s="249">
        <f t="shared" si="27"/>
        <v>0</v>
      </c>
      <c r="BH390" s="251">
        <f>BH391+BH392+BH393+BH394+BH395</f>
        <v>0</v>
      </c>
      <c r="BI390" s="251">
        <f>BI391+BI392+BI393+BI394+BI395</f>
        <v>0</v>
      </c>
      <c r="BJ390" s="251">
        <f>BJ391+BJ392+BJ393+BJ394+BJ395</f>
        <v>0</v>
      </c>
      <c r="BK390" s="251">
        <f>BK391+BK392+BK393+BK394+BK395</f>
        <v>0</v>
      </c>
    </row>
    <row r="391" spans="1:63" s="223" customFormat="1" ht="34.5" customHeight="1">
      <c r="A391" s="306" t="s">
        <v>65</v>
      </c>
      <c r="B391" s="306"/>
      <c r="C391" s="306"/>
      <c r="D391" s="306"/>
      <c r="E391" s="306"/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  <c r="X391" s="306"/>
      <c r="Y391" s="306"/>
      <c r="Z391" s="306"/>
      <c r="AA391" s="306"/>
      <c r="AB391" s="306"/>
      <c r="AC391" s="306"/>
      <c r="AD391" s="306"/>
      <c r="AE391" s="306"/>
      <c r="AF391" s="306"/>
      <c r="AG391" s="306"/>
      <c r="AH391" s="306"/>
      <c r="AI391" s="306"/>
      <c r="AJ391" s="306"/>
      <c r="AK391" s="306"/>
      <c r="AL391" s="306"/>
      <c r="AM391" s="306"/>
      <c r="AN391" s="306"/>
      <c r="AO391" s="306"/>
      <c r="AP391" s="224"/>
      <c r="AQ391" s="307" t="s">
        <v>59</v>
      </c>
      <c r="AR391" s="307"/>
      <c r="AS391" s="307"/>
      <c r="AT391" s="307"/>
      <c r="AU391" s="307"/>
      <c r="AV391" s="307"/>
      <c r="AW391" s="307"/>
      <c r="AX391" s="307"/>
      <c r="AY391" s="307"/>
      <c r="AZ391" s="307"/>
      <c r="BA391" s="307"/>
      <c r="BB391" s="307"/>
      <c r="BC391" s="225"/>
      <c r="BD391" s="225"/>
      <c r="BE391" s="225"/>
      <c r="BF391" s="225" t="s">
        <v>66</v>
      </c>
      <c r="BG391" s="249">
        <f t="shared" si="27"/>
        <v>0</v>
      </c>
      <c r="BH391" s="226">
        <v>0</v>
      </c>
      <c r="BI391" s="226">
        <v>0</v>
      </c>
      <c r="BJ391" s="226">
        <v>0</v>
      </c>
      <c r="BK391" s="228">
        <v>0</v>
      </c>
    </row>
    <row r="392" spans="1:63" s="223" customFormat="1" ht="22.5" customHeight="1">
      <c r="A392" s="306" t="s">
        <v>67</v>
      </c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  <c r="X392" s="306"/>
      <c r="Y392" s="306"/>
      <c r="Z392" s="306"/>
      <c r="AA392" s="306"/>
      <c r="AB392" s="306"/>
      <c r="AC392" s="306"/>
      <c r="AD392" s="306"/>
      <c r="AE392" s="306"/>
      <c r="AF392" s="306"/>
      <c r="AG392" s="306"/>
      <c r="AH392" s="306"/>
      <c r="AI392" s="306"/>
      <c r="AJ392" s="306"/>
      <c r="AK392" s="306"/>
      <c r="AL392" s="306"/>
      <c r="AM392" s="306"/>
      <c r="AN392" s="306"/>
      <c r="AO392" s="306"/>
      <c r="AP392" s="224"/>
      <c r="AQ392" s="307" t="s">
        <v>59</v>
      </c>
      <c r="AR392" s="307"/>
      <c r="AS392" s="307"/>
      <c r="AT392" s="307"/>
      <c r="AU392" s="307"/>
      <c r="AV392" s="307"/>
      <c r="AW392" s="307"/>
      <c r="AX392" s="307"/>
      <c r="AY392" s="307"/>
      <c r="AZ392" s="307"/>
      <c r="BA392" s="307"/>
      <c r="BB392" s="307"/>
      <c r="BC392" s="225"/>
      <c r="BD392" s="225"/>
      <c r="BE392" s="225"/>
      <c r="BF392" s="225" t="s">
        <v>68</v>
      </c>
      <c r="BG392" s="249">
        <f t="shared" si="27"/>
        <v>0</v>
      </c>
      <c r="BH392" s="226">
        <v>0</v>
      </c>
      <c r="BI392" s="226">
        <v>0</v>
      </c>
      <c r="BJ392" s="226">
        <v>0</v>
      </c>
      <c r="BK392" s="228">
        <v>0</v>
      </c>
    </row>
    <row r="393" spans="1:63" s="223" customFormat="1" ht="40.5" customHeight="1">
      <c r="A393" s="306" t="s">
        <v>69</v>
      </c>
      <c r="B393" s="306"/>
      <c r="C393" s="306"/>
      <c r="D393" s="306"/>
      <c r="E393" s="306"/>
      <c r="F393" s="306"/>
      <c r="G393" s="306"/>
      <c r="H393" s="306"/>
      <c r="I393" s="306"/>
      <c r="J393" s="306"/>
      <c r="K393" s="306"/>
      <c r="L393" s="306"/>
      <c r="M393" s="306"/>
      <c r="N393" s="306"/>
      <c r="O393" s="306"/>
      <c r="P393" s="306"/>
      <c r="Q393" s="306"/>
      <c r="R393" s="306"/>
      <c r="S393" s="306"/>
      <c r="T393" s="306"/>
      <c r="U393" s="306"/>
      <c r="V393" s="306"/>
      <c r="W393" s="306"/>
      <c r="X393" s="306"/>
      <c r="Y393" s="306"/>
      <c r="Z393" s="306"/>
      <c r="AA393" s="306"/>
      <c r="AB393" s="306"/>
      <c r="AC393" s="306"/>
      <c r="AD393" s="306"/>
      <c r="AE393" s="306"/>
      <c r="AF393" s="306"/>
      <c r="AG393" s="306"/>
      <c r="AH393" s="306"/>
      <c r="AI393" s="306"/>
      <c r="AJ393" s="306"/>
      <c r="AK393" s="306"/>
      <c r="AL393" s="306"/>
      <c r="AM393" s="306"/>
      <c r="AN393" s="306"/>
      <c r="AO393" s="306"/>
      <c r="AP393" s="224"/>
      <c r="AQ393" s="307" t="s">
        <v>59</v>
      </c>
      <c r="AR393" s="307"/>
      <c r="AS393" s="307"/>
      <c r="AT393" s="307"/>
      <c r="AU393" s="307"/>
      <c r="AV393" s="307"/>
      <c r="AW393" s="307"/>
      <c r="AX393" s="307"/>
      <c r="AY393" s="307"/>
      <c r="AZ393" s="307"/>
      <c r="BA393" s="307"/>
      <c r="BB393" s="307"/>
      <c r="BC393" s="225"/>
      <c r="BD393" s="225"/>
      <c r="BE393" s="225"/>
      <c r="BF393" s="225" t="s">
        <v>70</v>
      </c>
      <c r="BG393" s="249">
        <f t="shared" si="27"/>
        <v>0</v>
      </c>
      <c r="BH393" s="226">
        <v>0</v>
      </c>
      <c r="BI393" s="226">
        <v>0</v>
      </c>
      <c r="BJ393" s="226">
        <v>0</v>
      </c>
      <c r="BK393" s="228">
        <v>0</v>
      </c>
    </row>
    <row r="394" spans="1:63" s="223" customFormat="1" ht="38.25" customHeight="1">
      <c r="A394" s="306" t="s">
        <v>71</v>
      </c>
      <c r="B394" s="306"/>
      <c r="C394" s="306"/>
      <c r="D394" s="306"/>
      <c r="E394" s="306"/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  <c r="R394" s="306"/>
      <c r="S394" s="306"/>
      <c r="T394" s="306"/>
      <c r="U394" s="306"/>
      <c r="V394" s="306"/>
      <c r="W394" s="306"/>
      <c r="X394" s="306"/>
      <c r="Y394" s="306"/>
      <c r="Z394" s="306"/>
      <c r="AA394" s="306"/>
      <c r="AB394" s="306"/>
      <c r="AC394" s="306"/>
      <c r="AD394" s="306"/>
      <c r="AE394" s="306"/>
      <c r="AF394" s="306"/>
      <c r="AG394" s="306"/>
      <c r="AH394" s="306"/>
      <c r="AI394" s="306"/>
      <c r="AJ394" s="306"/>
      <c r="AK394" s="306"/>
      <c r="AL394" s="306"/>
      <c r="AM394" s="306"/>
      <c r="AN394" s="306"/>
      <c r="AO394" s="306"/>
      <c r="AP394" s="224"/>
      <c r="AQ394" s="307" t="s">
        <v>59</v>
      </c>
      <c r="AR394" s="307"/>
      <c r="AS394" s="307"/>
      <c r="AT394" s="307"/>
      <c r="AU394" s="307"/>
      <c r="AV394" s="307"/>
      <c r="AW394" s="307"/>
      <c r="AX394" s="307"/>
      <c r="AY394" s="307"/>
      <c r="AZ394" s="307"/>
      <c r="BA394" s="307"/>
      <c r="BB394" s="307"/>
      <c r="BC394" s="225"/>
      <c r="BD394" s="225"/>
      <c r="BE394" s="225"/>
      <c r="BF394" s="225" t="s">
        <v>72</v>
      </c>
      <c r="BG394" s="249">
        <f t="shared" si="27"/>
        <v>0</v>
      </c>
      <c r="BH394" s="226">
        <v>0</v>
      </c>
      <c r="BI394" s="226">
        <v>0</v>
      </c>
      <c r="BJ394" s="226">
        <v>0</v>
      </c>
      <c r="BK394" s="228">
        <v>0</v>
      </c>
    </row>
    <row r="395" spans="1:63" s="223" customFormat="1" ht="23.25" customHeight="1">
      <c r="A395" s="306" t="s">
        <v>73</v>
      </c>
      <c r="B395" s="306"/>
      <c r="C395" s="306"/>
      <c r="D395" s="306"/>
      <c r="E395" s="306"/>
      <c r="F395" s="306"/>
      <c r="G395" s="306"/>
      <c r="H395" s="306"/>
      <c r="I395" s="306"/>
      <c r="J395" s="306"/>
      <c r="K395" s="306"/>
      <c r="L395" s="306"/>
      <c r="M395" s="306"/>
      <c r="N395" s="306"/>
      <c r="O395" s="306"/>
      <c r="P395" s="306"/>
      <c r="Q395" s="306"/>
      <c r="R395" s="306"/>
      <c r="S395" s="306"/>
      <c r="T395" s="306"/>
      <c r="U395" s="306"/>
      <c r="V395" s="306"/>
      <c r="W395" s="306"/>
      <c r="X395" s="306"/>
      <c r="Y395" s="306"/>
      <c r="Z395" s="306"/>
      <c r="AA395" s="306"/>
      <c r="AB395" s="306"/>
      <c r="AC395" s="306"/>
      <c r="AD395" s="306"/>
      <c r="AE395" s="306"/>
      <c r="AF395" s="306"/>
      <c r="AG395" s="306"/>
      <c r="AH395" s="306"/>
      <c r="AI395" s="306"/>
      <c r="AJ395" s="306"/>
      <c r="AK395" s="306"/>
      <c r="AL395" s="306"/>
      <c r="AM395" s="306"/>
      <c r="AN395" s="306"/>
      <c r="AO395" s="306"/>
      <c r="AP395" s="224"/>
      <c r="AQ395" s="307" t="s">
        <v>59</v>
      </c>
      <c r="AR395" s="307"/>
      <c r="AS395" s="307"/>
      <c r="AT395" s="307"/>
      <c r="AU395" s="307"/>
      <c r="AV395" s="307"/>
      <c r="AW395" s="307"/>
      <c r="AX395" s="307"/>
      <c r="AY395" s="307"/>
      <c r="AZ395" s="307"/>
      <c r="BA395" s="307"/>
      <c r="BB395" s="307"/>
      <c r="BC395" s="225"/>
      <c r="BD395" s="225"/>
      <c r="BE395" s="225"/>
      <c r="BF395" s="225" t="s">
        <v>74</v>
      </c>
      <c r="BG395" s="249">
        <f t="shared" si="27"/>
        <v>0</v>
      </c>
      <c r="BH395" s="226">
        <v>0</v>
      </c>
      <c r="BI395" s="226">
        <v>0</v>
      </c>
      <c r="BJ395" s="226">
        <v>0</v>
      </c>
      <c r="BK395" s="228">
        <v>0</v>
      </c>
    </row>
    <row r="396" spans="1:63" s="223" customFormat="1" ht="67.5" customHeight="1">
      <c r="A396" s="306" t="s">
        <v>75</v>
      </c>
      <c r="B396" s="306"/>
      <c r="C396" s="306"/>
      <c r="D396" s="306"/>
      <c r="E396" s="306"/>
      <c r="F396" s="306"/>
      <c r="G396" s="306"/>
      <c r="H396" s="306"/>
      <c r="I396" s="306"/>
      <c r="J396" s="306"/>
      <c r="K396" s="306"/>
      <c r="L396" s="306"/>
      <c r="M396" s="306"/>
      <c r="N396" s="306"/>
      <c r="O396" s="306"/>
      <c r="P396" s="306"/>
      <c r="Q396" s="306"/>
      <c r="R396" s="306"/>
      <c r="S396" s="306"/>
      <c r="T396" s="306"/>
      <c r="U396" s="306"/>
      <c r="V396" s="306"/>
      <c r="W396" s="306"/>
      <c r="X396" s="306"/>
      <c r="Y396" s="306"/>
      <c r="Z396" s="306"/>
      <c r="AA396" s="306"/>
      <c r="AB396" s="306"/>
      <c r="AC396" s="306"/>
      <c r="AD396" s="306"/>
      <c r="AE396" s="306"/>
      <c r="AF396" s="306"/>
      <c r="AG396" s="306"/>
      <c r="AH396" s="306"/>
      <c r="AI396" s="306"/>
      <c r="AJ396" s="306"/>
      <c r="AK396" s="306"/>
      <c r="AL396" s="306"/>
      <c r="AM396" s="306"/>
      <c r="AN396" s="306"/>
      <c r="AO396" s="306"/>
      <c r="AP396" s="224"/>
      <c r="AQ396" s="307" t="s">
        <v>59</v>
      </c>
      <c r="AR396" s="307"/>
      <c r="AS396" s="307"/>
      <c r="AT396" s="307"/>
      <c r="AU396" s="307"/>
      <c r="AV396" s="307"/>
      <c r="AW396" s="307"/>
      <c r="AX396" s="307"/>
      <c r="AY396" s="307"/>
      <c r="AZ396" s="307"/>
      <c r="BA396" s="307"/>
      <c r="BB396" s="307"/>
      <c r="BC396" s="225"/>
      <c r="BD396" s="225"/>
      <c r="BE396" s="225"/>
      <c r="BF396" s="225" t="s">
        <v>76</v>
      </c>
      <c r="BG396" s="249">
        <f t="shared" si="27"/>
        <v>0</v>
      </c>
      <c r="BH396" s="226">
        <v>0</v>
      </c>
      <c r="BI396" s="226">
        <v>0</v>
      </c>
      <c r="BJ396" s="226">
        <v>0</v>
      </c>
      <c r="BK396" s="228">
        <v>0</v>
      </c>
    </row>
    <row r="397" spans="1:63" s="223" customFormat="1" ht="38.25" customHeight="1">
      <c r="A397" s="306" t="s">
        <v>77</v>
      </c>
      <c r="B397" s="306"/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  <c r="R397" s="306"/>
      <c r="S397" s="306"/>
      <c r="T397" s="306"/>
      <c r="U397" s="306"/>
      <c r="V397" s="306"/>
      <c r="W397" s="306"/>
      <c r="X397" s="306"/>
      <c r="Y397" s="306"/>
      <c r="Z397" s="306"/>
      <c r="AA397" s="306"/>
      <c r="AB397" s="306"/>
      <c r="AC397" s="306"/>
      <c r="AD397" s="306"/>
      <c r="AE397" s="306"/>
      <c r="AF397" s="306"/>
      <c r="AG397" s="306"/>
      <c r="AH397" s="306"/>
      <c r="AI397" s="306"/>
      <c r="AJ397" s="306"/>
      <c r="AK397" s="306"/>
      <c r="AL397" s="306"/>
      <c r="AM397" s="306"/>
      <c r="AN397" s="306"/>
      <c r="AO397" s="306"/>
      <c r="AP397" s="224"/>
      <c r="AQ397" s="307" t="s">
        <v>59</v>
      </c>
      <c r="AR397" s="307"/>
      <c r="AS397" s="307"/>
      <c r="AT397" s="307"/>
      <c r="AU397" s="307"/>
      <c r="AV397" s="307"/>
      <c r="AW397" s="307"/>
      <c r="AX397" s="307"/>
      <c r="AY397" s="307"/>
      <c r="AZ397" s="307"/>
      <c r="BA397" s="307"/>
      <c r="BB397" s="307"/>
      <c r="BC397" s="225"/>
      <c r="BD397" s="225"/>
      <c r="BE397" s="225"/>
      <c r="BF397" s="225" t="s">
        <v>78</v>
      </c>
      <c r="BG397" s="249">
        <f t="shared" si="27"/>
        <v>451508.4</v>
      </c>
      <c r="BH397" s="226">
        <v>0</v>
      </c>
      <c r="BI397" s="226">
        <v>0</v>
      </c>
      <c r="BJ397" s="226">
        <v>0</v>
      </c>
      <c r="BK397" s="228">
        <v>451508.4</v>
      </c>
    </row>
    <row r="398" spans="1:63" s="223" customFormat="1" ht="24.75" customHeight="1">
      <c r="A398" s="306" t="s">
        <v>79</v>
      </c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  <c r="R398" s="306"/>
      <c r="S398" s="306"/>
      <c r="T398" s="306"/>
      <c r="U398" s="306"/>
      <c r="V398" s="306"/>
      <c r="W398" s="306"/>
      <c r="X398" s="306"/>
      <c r="Y398" s="306"/>
      <c r="Z398" s="306"/>
      <c r="AA398" s="306"/>
      <c r="AB398" s="306"/>
      <c r="AC398" s="306"/>
      <c r="AD398" s="306"/>
      <c r="AE398" s="306"/>
      <c r="AF398" s="306"/>
      <c r="AG398" s="306"/>
      <c r="AH398" s="306"/>
      <c r="AI398" s="306"/>
      <c r="AJ398" s="306"/>
      <c r="AK398" s="306"/>
      <c r="AL398" s="306"/>
      <c r="AM398" s="306"/>
      <c r="AN398" s="306"/>
      <c r="AO398" s="306"/>
      <c r="AP398" s="224"/>
      <c r="AQ398" s="307" t="s">
        <v>59</v>
      </c>
      <c r="AR398" s="307"/>
      <c r="AS398" s="307"/>
      <c r="AT398" s="307"/>
      <c r="AU398" s="307"/>
      <c r="AV398" s="307"/>
      <c r="AW398" s="307"/>
      <c r="AX398" s="307"/>
      <c r="AY398" s="307"/>
      <c r="AZ398" s="307"/>
      <c r="BA398" s="307"/>
      <c r="BB398" s="307"/>
      <c r="BC398" s="225"/>
      <c r="BD398" s="225"/>
      <c r="BE398" s="225"/>
      <c r="BF398" s="225" t="s">
        <v>80</v>
      </c>
      <c r="BG398" s="249">
        <f t="shared" si="27"/>
        <v>364800</v>
      </c>
      <c r="BH398" s="226">
        <v>0</v>
      </c>
      <c r="BI398" s="226">
        <v>0</v>
      </c>
      <c r="BJ398" s="226">
        <v>0</v>
      </c>
      <c r="BK398" s="228">
        <v>364800</v>
      </c>
    </row>
    <row r="399" spans="1:63" s="223" customFormat="1" ht="24.75" customHeight="1">
      <c r="A399" s="306" t="s">
        <v>81</v>
      </c>
      <c r="B399" s="306"/>
      <c r="C399" s="306"/>
      <c r="D399" s="306"/>
      <c r="E399" s="306"/>
      <c r="F399" s="306"/>
      <c r="G399" s="306"/>
      <c r="H399" s="306"/>
      <c r="I399" s="306"/>
      <c r="J399" s="306"/>
      <c r="K399" s="306"/>
      <c r="L399" s="306"/>
      <c r="M399" s="306"/>
      <c r="N399" s="306"/>
      <c r="O399" s="306"/>
      <c r="P399" s="306"/>
      <c r="Q399" s="306"/>
      <c r="R399" s="306"/>
      <c r="S399" s="306"/>
      <c r="T399" s="306"/>
      <c r="U399" s="306"/>
      <c r="V399" s="306"/>
      <c r="W399" s="306"/>
      <c r="X399" s="306"/>
      <c r="Y399" s="306"/>
      <c r="Z399" s="306"/>
      <c r="AA399" s="306"/>
      <c r="AB399" s="306"/>
      <c r="AC399" s="306"/>
      <c r="AD399" s="306"/>
      <c r="AE399" s="306"/>
      <c r="AF399" s="306"/>
      <c r="AG399" s="306"/>
      <c r="AH399" s="306"/>
      <c r="AI399" s="306"/>
      <c r="AJ399" s="306"/>
      <c r="AK399" s="306"/>
      <c r="AL399" s="306"/>
      <c r="AM399" s="306"/>
      <c r="AN399" s="306"/>
      <c r="AO399" s="306"/>
      <c r="AP399" s="224"/>
      <c r="AQ399" s="307" t="s">
        <v>59</v>
      </c>
      <c r="AR399" s="307"/>
      <c r="AS399" s="307"/>
      <c r="AT399" s="307"/>
      <c r="AU399" s="307"/>
      <c r="AV399" s="307"/>
      <c r="AW399" s="307"/>
      <c r="AX399" s="307"/>
      <c r="AY399" s="307"/>
      <c r="AZ399" s="307"/>
      <c r="BA399" s="307"/>
      <c r="BB399" s="307"/>
      <c r="BC399" s="225"/>
      <c r="BD399" s="225"/>
      <c r="BE399" s="225"/>
      <c r="BF399" s="225" t="s">
        <v>82</v>
      </c>
      <c r="BG399" s="249">
        <f t="shared" si="27"/>
        <v>0</v>
      </c>
      <c r="BH399" s="226">
        <v>0</v>
      </c>
      <c r="BI399" s="226">
        <v>0</v>
      </c>
      <c r="BJ399" s="226">
        <v>0</v>
      </c>
      <c r="BK399" s="228">
        <v>0</v>
      </c>
    </row>
    <row r="400" spans="1:63" s="223" customFormat="1" ht="36" customHeight="1">
      <c r="A400" s="306" t="s">
        <v>83</v>
      </c>
      <c r="B400" s="306"/>
      <c r="C400" s="306"/>
      <c r="D400" s="306"/>
      <c r="E400" s="306"/>
      <c r="F400" s="306"/>
      <c r="G400" s="306"/>
      <c r="H400" s="306"/>
      <c r="I400" s="306"/>
      <c r="J400" s="306"/>
      <c r="K400" s="306"/>
      <c r="L400" s="306"/>
      <c r="M400" s="306"/>
      <c r="N400" s="306"/>
      <c r="O400" s="306"/>
      <c r="P400" s="306"/>
      <c r="Q400" s="306"/>
      <c r="R400" s="306"/>
      <c r="S400" s="306"/>
      <c r="T400" s="306"/>
      <c r="U400" s="306"/>
      <c r="V400" s="306"/>
      <c r="W400" s="306"/>
      <c r="X400" s="306"/>
      <c r="Y400" s="306"/>
      <c r="Z400" s="306"/>
      <c r="AA400" s="306"/>
      <c r="AB400" s="306"/>
      <c r="AC400" s="306"/>
      <c r="AD400" s="306"/>
      <c r="AE400" s="306"/>
      <c r="AF400" s="306"/>
      <c r="AG400" s="306"/>
      <c r="AH400" s="306"/>
      <c r="AI400" s="306"/>
      <c r="AJ400" s="306"/>
      <c r="AK400" s="306"/>
      <c r="AL400" s="306"/>
      <c r="AM400" s="306"/>
      <c r="AN400" s="306"/>
      <c r="AO400" s="306"/>
      <c r="AP400" s="224"/>
      <c r="AQ400" s="307" t="s">
        <v>59</v>
      </c>
      <c r="AR400" s="307"/>
      <c r="AS400" s="307"/>
      <c r="AT400" s="307"/>
      <c r="AU400" s="307"/>
      <c r="AV400" s="307"/>
      <c r="AW400" s="307"/>
      <c r="AX400" s="307"/>
      <c r="AY400" s="307"/>
      <c r="AZ400" s="307"/>
      <c r="BA400" s="307"/>
      <c r="BB400" s="307"/>
      <c r="BC400" s="225"/>
      <c r="BD400" s="225"/>
      <c r="BE400" s="225"/>
      <c r="BF400" s="225" t="s">
        <v>84</v>
      </c>
      <c r="BG400" s="249">
        <f t="shared" si="27"/>
        <v>0</v>
      </c>
      <c r="BH400" s="226">
        <v>0</v>
      </c>
      <c r="BI400" s="226">
        <v>0</v>
      </c>
      <c r="BJ400" s="226">
        <v>0</v>
      </c>
      <c r="BK400" s="228">
        <v>0</v>
      </c>
    </row>
    <row r="401" spans="1:63" s="223" customFormat="1" ht="67.5" customHeight="1">
      <c r="A401" s="306" t="s">
        <v>85</v>
      </c>
      <c r="B401" s="306"/>
      <c r="C401" s="306"/>
      <c r="D401" s="306"/>
      <c r="E401" s="306"/>
      <c r="F401" s="306"/>
      <c r="G401" s="306"/>
      <c r="H401" s="306"/>
      <c r="I401" s="306"/>
      <c r="J401" s="306"/>
      <c r="K401" s="306"/>
      <c r="L401" s="306"/>
      <c r="M401" s="306"/>
      <c r="N401" s="306"/>
      <c r="O401" s="306"/>
      <c r="P401" s="306"/>
      <c r="Q401" s="306"/>
      <c r="R401" s="306"/>
      <c r="S401" s="306"/>
      <c r="T401" s="306"/>
      <c r="U401" s="306"/>
      <c r="V401" s="306"/>
      <c r="W401" s="306"/>
      <c r="X401" s="306"/>
      <c r="Y401" s="306"/>
      <c r="Z401" s="306"/>
      <c r="AA401" s="306"/>
      <c r="AB401" s="306"/>
      <c r="AC401" s="306"/>
      <c r="AD401" s="306"/>
      <c r="AE401" s="306"/>
      <c r="AF401" s="306"/>
      <c r="AG401" s="306"/>
      <c r="AH401" s="306"/>
      <c r="AI401" s="306"/>
      <c r="AJ401" s="306"/>
      <c r="AK401" s="306"/>
      <c r="AL401" s="306"/>
      <c r="AM401" s="306"/>
      <c r="AN401" s="306"/>
      <c r="AO401" s="306"/>
      <c r="AP401" s="224"/>
      <c r="AQ401" s="307" t="s">
        <v>59</v>
      </c>
      <c r="AR401" s="307"/>
      <c r="AS401" s="307"/>
      <c r="AT401" s="307"/>
      <c r="AU401" s="307"/>
      <c r="AV401" s="307"/>
      <c r="AW401" s="307"/>
      <c r="AX401" s="307"/>
      <c r="AY401" s="307"/>
      <c r="AZ401" s="307"/>
      <c r="BA401" s="307"/>
      <c r="BB401" s="307"/>
      <c r="BC401" s="225"/>
      <c r="BD401" s="225"/>
      <c r="BE401" s="225"/>
      <c r="BF401" s="225" t="s">
        <v>86</v>
      </c>
      <c r="BG401" s="249">
        <f t="shared" si="27"/>
        <v>0</v>
      </c>
      <c r="BH401" s="226">
        <v>0</v>
      </c>
      <c r="BI401" s="226">
        <v>0</v>
      </c>
      <c r="BJ401" s="226">
        <v>0</v>
      </c>
      <c r="BK401" s="252">
        <v>0</v>
      </c>
    </row>
    <row r="402" spans="1:63" s="223" customFormat="1" ht="22.5" customHeight="1">
      <c r="A402" s="312" t="s">
        <v>87</v>
      </c>
      <c r="B402" s="312"/>
      <c r="C402" s="312"/>
      <c r="D402" s="312"/>
      <c r="E402" s="312"/>
      <c r="F402" s="312"/>
      <c r="G402" s="312"/>
      <c r="H402" s="312"/>
      <c r="I402" s="312"/>
      <c r="J402" s="312"/>
      <c r="K402" s="312"/>
      <c r="L402" s="312"/>
      <c r="M402" s="312"/>
      <c r="N402" s="312"/>
      <c r="O402" s="312"/>
      <c r="P402" s="312"/>
      <c r="Q402" s="312"/>
      <c r="R402" s="312"/>
      <c r="S402" s="312"/>
      <c r="T402" s="312"/>
      <c r="U402" s="312"/>
      <c r="V402" s="312"/>
      <c r="W402" s="312"/>
      <c r="X402" s="312"/>
      <c r="Y402" s="312"/>
      <c r="Z402" s="312"/>
      <c r="AA402" s="312"/>
      <c r="AB402" s="312"/>
      <c r="AC402" s="312"/>
      <c r="AD402" s="312"/>
      <c r="AE402" s="312"/>
      <c r="AF402" s="312"/>
      <c r="AG402" s="312"/>
      <c r="AH402" s="312"/>
      <c r="AI402" s="312"/>
      <c r="AJ402" s="312"/>
      <c r="AK402" s="312"/>
      <c r="AL402" s="312"/>
      <c r="AM402" s="312"/>
      <c r="AN402" s="312"/>
      <c r="AO402" s="312"/>
      <c r="AP402" s="233">
        <v>260</v>
      </c>
      <c r="AQ402" s="307"/>
      <c r="AR402" s="307"/>
      <c r="AS402" s="307"/>
      <c r="AT402" s="307"/>
      <c r="AU402" s="307"/>
      <c r="AV402" s="307"/>
      <c r="AW402" s="307"/>
      <c r="AX402" s="307"/>
      <c r="AY402" s="307"/>
      <c r="AZ402" s="307"/>
      <c r="BA402" s="307"/>
      <c r="BB402" s="307"/>
      <c r="BC402" s="307"/>
      <c r="BD402" s="307"/>
      <c r="BE402" s="307"/>
      <c r="BF402" s="225"/>
      <c r="BG402" s="249">
        <f>BG403+BG404+BG405</f>
        <v>0</v>
      </c>
      <c r="BH402" s="249">
        <f>BH403+BH404+BH405</f>
        <v>0</v>
      </c>
      <c r="BI402" s="249">
        <f>BI403+BI404+BI405</f>
        <v>0</v>
      </c>
      <c r="BJ402" s="249">
        <f>BJ403+BJ404+BJ405</f>
        <v>0</v>
      </c>
      <c r="BK402" s="249">
        <f>BK403+BK404+BK405</f>
        <v>0</v>
      </c>
    </row>
    <row r="403" spans="1:63" s="223" customFormat="1" ht="31.5" customHeight="1">
      <c r="A403" s="314" t="s">
        <v>88</v>
      </c>
      <c r="B403" s="314"/>
      <c r="C403" s="314"/>
      <c r="D403" s="314"/>
      <c r="E403" s="314"/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4"/>
      <c r="W403" s="314"/>
      <c r="X403" s="314"/>
      <c r="Y403" s="314"/>
      <c r="Z403" s="314"/>
      <c r="AA403" s="314"/>
      <c r="AB403" s="314"/>
      <c r="AC403" s="314"/>
      <c r="AD403" s="314"/>
      <c r="AE403" s="314"/>
      <c r="AF403" s="314"/>
      <c r="AG403" s="314"/>
      <c r="AH403" s="314"/>
      <c r="AI403" s="314"/>
      <c r="AJ403" s="314"/>
      <c r="AK403" s="314"/>
      <c r="AL403" s="314"/>
      <c r="AM403" s="314"/>
      <c r="AN403" s="314"/>
      <c r="AO403" s="314"/>
      <c r="AP403" s="224"/>
      <c r="AQ403" s="307"/>
      <c r="AR403" s="307"/>
      <c r="AS403" s="307"/>
      <c r="AT403" s="307"/>
      <c r="AU403" s="307"/>
      <c r="AV403" s="307"/>
      <c r="AW403" s="307"/>
      <c r="AX403" s="307"/>
      <c r="AY403" s="307"/>
      <c r="AZ403" s="307"/>
      <c r="BA403" s="307"/>
      <c r="BB403" s="307"/>
      <c r="BC403" s="307"/>
      <c r="BD403" s="307"/>
      <c r="BE403" s="307"/>
      <c r="BF403" s="225" t="s">
        <v>89</v>
      </c>
      <c r="BG403" s="249">
        <f>BH403+BI403+BJ403+BK403</f>
        <v>0</v>
      </c>
      <c r="BH403" s="226">
        <v>0</v>
      </c>
      <c r="BI403" s="226">
        <v>0</v>
      </c>
      <c r="BJ403" s="226">
        <v>0</v>
      </c>
      <c r="BK403" s="252">
        <v>0</v>
      </c>
    </row>
    <row r="404" spans="1:63" s="223" customFormat="1" ht="48" customHeight="1">
      <c r="A404" s="306" t="s">
        <v>90</v>
      </c>
      <c r="B404" s="306"/>
      <c r="C404" s="306"/>
      <c r="D404" s="306"/>
      <c r="E404" s="306"/>
      <c r="F404" s="306"/>
      <c r="G404" s="306"/>
      <c r="H404" s="306"/>
      <c r="I404" s="306"/>
      <c r="J404" s="306"/>
      <c r="K404" s="306"/>
      <c r="L404" s="306"/>
      <c r="M404" s="306"/>
      <c r="N404" s="306"/>
      <c r="O404" s="306"/>
      <c r="P404" s="306"/>
      <c r="Q404" s="306"/>
      <c r="R404" s="306"/>
      <c r="S404" s="306"/>
      <c r="T404" s="306"/>
      <c r="U404" s="306"/>
      <c r="V404" s="306"/>
      <c r="W404" s="306"/>
      <c r="X404" s="306"/>
      <c r="Y404" s="306"/>
      <c r="Z404" s="306"/>
      <c r="AA404" s="306"/>
      <c r="AB404" s="306"/>
      <c r="AC404" s="306"/>
      <c r="AD404" s="306"/>
      <c r="AE404" s="306"/>
      <c r="AF404" s="306"/>
      <c r="AG404" s="306"/>
      <c r="AH404" s="306"/>
      <c r="AI404" s="306"/>
      <c r="AJ404" s="306"/>
      <c r="AK404" s="306"/>
      <c r="AL404" s="306"/>
      <c r="AM404" s="306"/>
      <c r="AN404" s="306"/>
      <c r="AO404" s="306"/>
      <c r="AP404" s="224"/>
      <c r="AQ404" s="307"/>
      <c r="AR404" s="307"/>
      <c r="AS404" s="307"/>
      <c r="AT404" s="307"/>
      <c r="AU404" s="307"/>
      <c r="AV404" s="307"/>
      <c r="AW404" s="307"/>
      <c r="AX404" s="307"/>
      <c r="AY404" s="307"/>
      <c r="AZ404" s="307"/>
      <c r="BA404" s="307"/>
      <c r="BB404" s="307"/>
      <c r="BC404" s="225"/>
      <c r="BD404" s="225"/>
      <c r="BE404" s="225"/>
      <c r="BF404" s="225" t="s">
        <v>91</v>
      </c>
      <c r="BG404" s="249">
        <f>BH404+BI404+BJ404+BK404</f>
        <v>0</v>
      </c>
      <c r="BH404" s="226">
        <v>0</v>
      </c>
      <c r="BI404" s="226">
        <v>0</v>
      </c>
      <c r="BJ404" s="226">
        <v>0</v>
      </c>
      <c r="BK404" s="252">
        <v>0</v>
      </c>
    </row>
    <row r="405" spans="1:63" s="223" customFormat="1" ht="35.25" customHeight="1">
      <c r="A405" s="306" t="s">
        <v>92</v>
      </c>
      <c r="B405" s="306"/>
      <c r="C405" s="306"/>
      <c r="D405" s="306"/>
      <c r="E405" s="306"/>
      <c r="F405" s="306"/>
      <c r="G405" s="306"/>
      <c r="H405" s="306"/>
      <c r="I405" s="306"/>
      <c r="J405" s="306"/>
      <c r="K405" s="306"/>
      <c r="L405" s="306"/>
      <c r="M405" s="306"/>
      <c r="N405" s="306"/>
      <c r="O405" s="306"/>
      <c r="P405" s="306"/>
      <c r="Q405" s="306"/>
      <c r="R405" s="306"/>
      <c r="S405" s="306"/>
      <c r="T405" s="306"/>
      <c r="U405" s="306"/>
      <c r="V405" s="306"/>
      <c r="W405" s="306"/>
      <c r="X405" s="306"/>
      <c r="Y405" s="306"/>
      <c r="Z405" s="306"/>
      <c r="AA405" s="306"/>
      <c r="AB405" s="306"/>
      <c r="AC405" s="306"/>
      <c r="AD405" s="306"/>
      <c r="AE405" s="306"/>
      <c r="AF405" s="306"/>
      <c r="AG405" s="306"/>
      <c r="AH405" s="306"/>
      <c r="AI405" s="306"/>
      <c r="AJ405" s="306"/>
      <c r="AK405" s="306"/>
      <c r="AL405" s="306"/>
      <c r="AM405" s="306"/>
      <c r="AN405" s="306"/>
      <c r="AO405" s="306"/>
      <c r="AP405" s="224"/>
      <c r="AQ405" s="307"/>
      <c r="AR405" s="307"/>
      <c r="AS405" s="307"/>
      <c r="AT405" s="307"/>
      <c r="AU405" s="307"/>
      <c r="AV405" s="307"/>
      <c r="AW405" s="307"/>
      <c r="AX405" s="307"/>
      <c r="AY405" s="307"/>
      <c r="AZ405" s="307"/>
      <c r="BA405" s="307"/>
      <c r="BB405" s="307"/>
      <c r="BC405" s="225"/>
      <c r="BD405" s="225"/>
      <c r="BE405" s="225"/>
      <c r="BF405" s="225" t="s">
        <v>93</v>
      </c>
      <c r="BG405" s="249">
        <f>BH405+BI405+BJ405+BK405</f>
        <v>0</v>
      </c>
      <c r="BH405" s="226">
        <v>0</v>
      </c>
      <c r="BI405" s="226">
        <v>0</v>
      </c>
      <c r="BJ405" s="226">
        <v>0</v>
      </c>
      <c r="BK405" s="252">
        <v>0</v>
      </c>
    </row>
    <row r="406" spans="1:63" s="223" customFormat="1" ht="25.5" customHeight="1">
      <c r="A406" s="312" t="s">
        <v>94</v>
      </c>
      <c r="B406" s="312"/>
      <c r="C406" s="312"/>
      <c r="D406" s="312"/>
      <c r="E406" s="312"/>
      <c r="F406" s="312"/>
      <c r="G406" s="312"/>
      <c r="H406" s="312"/>
      <c r="I406" s="312"/>
      <c r="J406" s="312"/>
      <c r="K406" s="312"/>
      <c r="L406" s="312"/>
      <c r="M406" s="312"/>
      <c r="N406" s="312"/>
      <c r="O406" s="312"/>
      <c r="P406" s="312"/>
      <c r="Q406" s="312"/>
      <c r="R406" s="312"/>
      <c r="S406" s="312"/>
      <c r="T406" s="312"/>
      <c r="U406" s="312"/>
      <c r="V406" s="312"/>
      <c r="W406" s="312"/>
      <c r="X406" s="312"/>
      <c r="Y406" s="312"/>
      <c r="Z406" s="312"/>
      <c r="AA406" s="312"/>
      <c r="AB406" s="312"/>
      <c r="AC406" s="312"/>
      <c r="AD406" s="312"/>
      <c r="AE406" s="312"/>
      <c r="AF406" s="312"/>
      <c r="AG406" s="312"/>
      <c r="AH406" s="312"/>
      <c r="AI406" s="312"/>
      <c r="AJ406" s="312"/>
      <c r="AK406" s="312"/>
      <c r="AL406" s="312"/>
      <c r="AM406" s="312"/>
      <c r="AN406" s="312"/>
      <c r="AO406" s="312"/>
      <c r="AP406" s="233">
        <v>290</v>
      </c>
      <c r="AQ406" s="307"/>
      <c r="AR406" s="307"/>
      <c r="AS406" s="307"/>
      <c r="AT406" s="307"/>
      <c r="AU406" s="307"/>
      <c r="AV406" s="307"/>
      <c r="AW406" s="307"/>
      <c r="AX406" s="307"/>
      <c r="AY406" s="307"/>
      <c r="AZ406" s="307"/>
      <c r="BA406" s="307"/>
      <c r="BB406" s="307"/>
      <c r="BC406" s="307"/>
      <c r="BD406" s="307"/>
      <c r="BE406" s="307"/>
      <c r="BF406" s="225"/>
      <c r="BG406" s="249">
        <f>BG408+BG409+BG410+BG411+BG412+BG413+BG414+BG415</f>
        <v>0</v>
      </c>
      <c r="BH406" s="249">
        <f>BH408+BH409+BH410+BH411+BH412+BH413+BH414+BH415</f>
        <v>0</v>
      </c>
      <c r="BI406" s="249">
        <f>BI408+BI409+BI410+BI411+BI412+BI413+BI414+BI415</f>
        <v>0</v>
      </c>
      <c r="BJ406" s="249">
        <f>BJ408+BJ409+BJ410+BJ411+BJ412+BJ413+BJ414+BJ415</f>
        <v>0</v>
      </c>
      <c r="BK406" s="249">
        <f>BK408+BK409+BK410+BK411+BK412+BK413+BK414+BK415</f>
        <v>0</v>
      </c>
    </row>
    <row r="407" spans="1:63" s="223" customFormat="1" ht="18.75" customHeight="1">
      <c r="A407" s="306" t="s">
        <v>9</v>
      </c>
      <c r="B407" s="306"/>
      <c r="C407" s="306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306"/>
      <c r="O407" s="306"/>
      <c r="P407" s="306"/>
      <c r="Q407" s="306"/>
      <c r="R407" s="306"/>
      <c r="S407" s="306"/>
      <c r="T407" s="306"/>
      <c r="U407" s="306"/>
      <c r="V407" s="306"/>
      <c r="W407" s="306"/>
      <c r="X407" s="306"/>
      <c r="Y407" s="306"/>
      <c r="Z407" s="306"/>
      <c r="AA407" s="306"/>
      <c r="AB407" s="306"/>
      <c r="AC407" s="306"/>
      <c r="AD407" s="306"/>
      <c r="AE407" s="306"/>
      <c r="AF407" s="306"/>
      <c r="AG407" s="306"/>
      <c r="AH407" s="306"/>
      <c r="AI407" s="306"/>
      <c r="AJ407" s="306"/>
      <c r="AK407" s="306"/>
      <c r="AL407" s="306"/>
      <c r="AM407" s="306"/>
      <c r="AN407" s="306"/>
      <c r="AO407" s="306"/>
      <c r="AP407" s="224"/>
      <c r="AQ407" s="307"/>
      <c r="AR407" s="307"/>
      <c r="AS407" s="307"/>
      <c r="AT407" s="307"/>
      <c r="AU407" s="307"/>
      <c r="AV407" s="307"/>
      <c r="AW407" s="307"/>
      <c r="AX407" s="307"/>
      <c r="AY407" s="307"/>
      <c r="AZ407" s="307"/>
      <c r="BA407" s="307"/>
      <c r="BB407" s="307"/>
      <c r="BC407" s="307"/>
      <c r="BD407" s="307"/>
      <c r="BE407" s="307"/>
      <c r="BF407" s="225"/>
      <c r="BG407" s="249"/>
      <c r="BH407" s="226"/>
      <c r="BI407" s="226"/>
      <c r="BJ407" s="226"/>
      <c r="BK407" s="246"/>
    </row>
    <row r="408" spans="1:63" s="223" customFormat="1" ht="36.75" customHeight="1">
      <c r="A408" s="306" t="s">
        <v>95</v>
      </c>
      <c r="B408" s="306"/>
      <c r="C408" s="306"/>
      <c r="D408" s="306"/>
      <c r="E408" s="306"/>
      <c r="F408" s="306"/>
      <c r="G408" s="306"/>
      <c r="H408" s="306"/>
      <c r="I408" s="306"/>
      <c r="J408" s="306"/>
      <c r="K408" s="306"/>
      <c r="L408" s="306"/>
      <c r="M408" s="306"/>
      <c r="N408" s="306"/>
      <c r="O408" s="306"/>
      <c r="P408" s="306"/>
      <c r="Q408" s="306"/>
      <c r="R408" s="306"/>
      <c r="S408" s="306"/>
      <c r="T408" s="306"/>
      <c r="U408" s="306"/>
      <c r="V408" s="306"/>
      <c r="W408" s="306"/>
      <c r="X408" s="306"/>
      <c r="Y408" s="306"/>
      <c r="Z408" s="306"/>
      <c r="AA408" s="306"/>
      <c r="AB408" s="306"/>
      <c r="AC408" s="306"/>
      <c r="AD408" s="306"/>
      <c r="AE408" s="306"/>
      <c r="AF408" s="306"/>
      <c r="AG408" s="306"/>
      <c r="AH408" s="306"/>
      <c r="AI408" s="306"/>
      <c r="AJ408" s="306"/>
      <c r="AK408" s="306"/>
      <c r="AL408" s="306"/>
      <c r="AM408" s="306"/>
      <c r="AN408" s="306"/>
      <c r="AO408" s="306"/>
      <c r="AP408" s="233"/>
      <c r="AQ408" s="313" t="s">
        <v>96</v>
      </c>
      <c r="AR408" s="313"/>
      <c r="AS408" s="313"/>
      <c r="AT408" s="313"/>
      <c r="AU408" s="313"/>
      <c r="AV408" s="313"/>
      <c r="AW408" s="313"/>
      <c r="AX408" s="313"/>
      <c r="AY408" s="313"/>
      <c r="AZ408" s="313"/>
      <c r="BA408" s="313"/>
      <c r="BB408" s="313"/>
      <c r="BC408" s="313"/>
      <c r="BD408" s="313"/>
      <c r="BE408" s="313"/>
      <c r="BF408" s="225" t="s">
        <v>97</v>
      </c>
      <c r="BG408" s="249">
        <f aca="true" t="shared" si="28" ref="BG408:BG415">BH408+BI408+BJ408+BK408</f>
        <v>0</v>
      </c>
      <c r="BH408" s="226">
        <v>0</v>
      </c>
      <c r="BI408" s="226">
        <v>0</v>
      </c>
      <c r="BJ408" s="253">
        <v>0</v>
      </c>
      <c r="BK408" s="253">
        <v>0</v>
      </c>
    </row>
    <row r="409" spans="1:63" s="223" customFormat="1" ht="23.25" customHeight="1">
      <c r="A409" s="306" t="s">
        <v>98</v>
      </c>
      <c r="B409" s="306"/>
      <c r="C409" s="306"/>
      <c r="D409" s="306"/>
      <c r="E409" s="306"/>
      <c r="F409" s="306"/>
      <c r="G409" s="306"/>
      <c r="H409" s="306"/>
      <c r="I409" s="306"/>
      <c r="J409" s="306"/>
      <c r="K409" s="306"/>
      <c r="L409" s="306"/>
      <c r="M409" s="306"/>
      <c r="N409" s="306"/>
      <c r="O409" s="306"/>
      <c r="P409" s="306"/>
      <c r="Q409" s="306"/>
      <c r="R409" s="306"/>
      <c r="S409" s="306"/>
      <c r="T409" s="306"/>
      <c r="U409" s="306"/>
      <c r="V409" s="306"/>
      <c r="W409" s="306"/>
      <c r="X409" s="306"/>
      <c r="Y409" s="306"/>
      <c r="Z409" s="306"/>
      <c r="AA409" s="306"/>
      <c r="AB409" s="306"/>
      <c r="AC409" s="306"/>
      <c r="AD409" s="306"/>
      <c r="AE409" s="306"/>
      <c r="AF409" s="306"/>
      <c r="AG409" s="306"/>
      <c r="AH409" s="306"/>
      <c r="AI409" s="306"/>
      <c r="AJ409" s="306"/>
      <c r="AK409" s="306"/>
      <c r="AL409" s="306"/>
      <c r="AM409" s="306"/>
      <c r="AN409" s="306"/>
      <c r="AO409" s="306"/>
      <c r="AP409" s="233"/>
      <c r="AQ409" s="313" t="s">
        <v>96</v>
      </c>
      <c r="AR409" s="313"/>
      <c r="AS409" s="313"/>
      <c r="AT409" s="313"/>
      <c r="AU409" s="313"/>
      <c r="AV409" s="313"/>
      <c r="AW409" s="313"/>
      <c r="AX409" s="313"/>
      <c r="AY409" s="313"/>
      <c r="AZ409" s="313"/>
      <c r="BA409" s="313"/>
      <c r="BB409" s="313"/>
      <c r="BC409" s="313"/>
      <c r="BD409" s="313"/>
      <c r="BE409" s="313"/>
      <c r="BF409" s="225" t="s">
        <v>97</v>
      </c>
      <c r="BG409" s="249">
        <f t="shared" si="28"/>
        <v>0</v>
      </c>
      <c r="BH409" s="226">
        <v>0</v>
      </c>
      <c r="BI409" s="226">
        <v>0</v>
      </c>
      <c r="BJ409" s="253">
        <v>0</v>
      </c>
      <c r="BK409" s="253">
        <v>0</v>
      </c>
    </row>
    <row r="410" spans="1:63" s="223" customFormat="1" ht="51.75" customHeight="1">
      <c r="A410" s="306" t="s">
        <v>99</v>
      </c>
      <c r="B410" s="306"/>
      <c r="C410" s="306"/>
      <c r="D410" s="306"/>
      <c r="E410" s="306"/>
      <c r="F410" s="306"/>
      <c r="G410" s="306"/>
      <c r="H410" s="306"/>
      <c r="I410" s="306"/>
      <c r="J410" s="306"/>
      <c r="K410" s="306"/>
      <c r="L410" s="306"/>
      <c r="M410" s="306"/>
      <c r="N410" s="306"/>
      <c r="O410" s="306"/>
      <c r="P410" s="306"/>
      <c r="Q410" s="306"/>
      <c r="R410" s="306"/>
      <c r="S410" s="306"/>
      <c r="T410" s="306"/>
      <c r="U410" s="306"/>
      <c r="V410" s="306"/>
      <c r="W410" s="306"/>
      <c r="X410" s="306"/>
      <c r="Y410" s="306"/>
      <c r="Z410" s="306"/>
      <c r="AA410" s="306"/>
      <c r="AB410" s="306"/>
      <c r="AC410" s="306"/>
      <c r="AD410" s="306"/>
      <c r="AE410" s="306"/>
      <c r="AF410" s="306"/>
      <c r="AG410" s="306"/>
      <c r="AH410" s="306"/>
      <c r="AI410" s="306"/>
      <c r="AJ410" s="306"/>
      <c r="AK410" s="306"/>
      <c r="AL410" s="306"/>
      <c r="AM410" s="306"/>
      <c r="AN410" s="306"/>
      <c r="AO410" s="306"/>
      <c r="AP410" s="233"/>
      <c r="AQ410" s="313" t="s">
        <v>100</v>
      </c>
      <c r="AR410" s="313"/>
      <c r="AS410" s="313"/>
      <c r="AT410" s="313"/>
      <c r="AU410" s="313"/>
      <c r="AV410" s="313"/>
      <c r="AW410" s="313"/>
      <c r="AX410" s="313"/>
      <c r="AY410" s="313"/>
      <c r="AZ410" s="313"/>
      <c r="BA410" s="313"/>
      <c r="BB410" s="313"/>
      <c r="BC410" s="313"/>
      <c r="BD410" s="313"/>
      <c r="BE410" s="313"/>
      <c r="BF410" s="225" t="s">
        <v>97</v>
      </c>
      <c r="BG410" s="249">
        <f t="shared" si="28"/>
        <v>0</v>
      </c>
      <c r="BH410" s="226">
        <v>0</v>
      </c>
      <c r="BI410" s="226">
        <v>0</v>
      </c>
      <c r="BJ410" s="253">
        <v>0</v>
      </c>
      <c r="BK410" s="253">
        <v>0</v>
      </c>
    </row>
    <row r="411" spans="1:63" s="223" customFormat="1" ht="48.75" customHeight="1">
      <c r="A411" s="306" t="s">
        <v>101</v>
      </c>
      <c r="B411" s="306"/>
      <c r="C411" s="306"/>
      <c r="D411" s="306"/>
      <c r="E411" s="306"/>
      <c r="F411" s="306"/>
      <c r="G411" s="306"/>
      <c r="H411" s="306"/>
      <c r="I411" s="306"/>
      <c r="J411" s="306"/>
      <c r="K411" s="306"/>
      <c r="L411" s="306"/>
      <c r="M411" s="306"/>
      <c r="N411" s="306"/>
      <c r="O411" s="306"/>
      <c r="P411" s="306"/>
      <c r="Q411" s="306"/>
      <c r="R411" s="306"/>
      <c r="S411" s="306"/>
      <c r="T411" s="306"/>
      <c r="U411" s="306"/>
      <c r="V411" s="306"/>
      <c r="W411" s="306"/>
      <c r="X411" s="306"/>
      <c r="Y411" s="306"/>
      <c r="Z411" s="306"/>
      <c r="AA411" s="306"/>
      <c r="AB411" s="306"/>
      <c r="AC411" s="306"/>
      <c r="AD411" s="306"/>
      <c r="AE411" s="306"/>
      <c r="AF411" s="306"/>
      <c r="AG411" s="306"/>
      <c r="AH411" s="306"/>
      <c r="AI411" s="306"/>
      <c r="AJ411" s="306"/>
      <c r="AK411" s="306"/>
      <c r="AL411" s="306"/>
      <c r="AM411" s="306"/>
      <c r="AN411" s="306"/>
      <c r="AO411" s="306"/>
      <c r="AP411" s="233"/>
      <c r="AQ411" s="313" t="s">
        <v>100</v>
      </c>
      <c r="AR411" s="313"/>
      <c r="AS411" s="313"/>
      <c r="AT411" s="313"/>
      <c r="AU411" s="313"/>
      <c r="AV411" s="313"/>
      <c r="AW411" s="313"/>
      <c r="AX411" s="313"/>
      <c r="AY411" s="234"/>
      <c r="AZ411" s="234"/>
      <c r="BA411" s="234"/>
      <c r="BB411" s="234"/>
      <c r="BC411" s="234"/>
      <c r="BD411" s="234"/>
      <c r="BE411" s="234"/>
      <c r="BF411" s="225" t="s">
        <v>97</v>
      </c>
      <c r="BG411" s="249">
        <f t="shared" si="28"/>
        <v>0</v>
      </c>
      <c r="BH411" s="226">
        <v>0</v>
      </c>
      <c r="BI411" s="226">
        <v>0</v>
      </c>
      <c r="BJ411" s="253">
        <v>0</v>
      </c>
      <c r="BK411" s="253">
        <v>0</v>
      </c>
    </row>
    <row r="412" spans="1:63" s="223" customFormat="1" ht="69" customHeight="1">
      <c r="A412" s="306" t="s">
        <v>102</v>
      </c>
      <c r="B412" s="306"/>
      <c r="C412" s="306"/>
      <c r="D412" s="306"/>
      <c r="E412" s="306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  <c r="AN412" s="306"/>
      <c r="AO412" s="306"/>
      <c r="AP412" s="233"/>
      <c r="AQ412" s="313" t="s">
        <v>103</v>
      </c>
      <c r="AR412" s="313"/>
      <c r="AS412" s="313"/>
      <c r="AT412" s="313"/>
      <c r="AU412" s="313"/>
      <c r="AV412" s="313"/>
      <c r="AW412" s="313"/>
      <c r="AX412" s="313"/>
      <c r="AY412" s="313"/>
      <c r="AZ412" s="313"/>
      <c r="BA412" s="313"/>
      <c r="BB412" s="313"/>
      <c r="BC412" s="313"/>
      <c r="BD412" s="313"/>
      <c r="BE412" s="313"/>
      <c r="BF412" s="225" t="s">
        <v>97</v>
      </c>
      <c r="BG412" s="249">
        <f t="shared" si="28"/>
        <v>0</v>
      </c>
      <c r="BH412" s="226">
        <v>0</v>
      </c>
      <c r="BI412" s="226">
        <v>0</v>
      </c>
      <c r="BJ412" s="253">
        <v>0</v>
      </c>
      <c r="BK412" s="253">
        <v>0</v>
      </c>
    </row>
    <row r="413" spans="1:63" s="223" customFormat="1" ht="54.75" customHeight="1">
      <c r="A413" s="306" t="s">
        <v>104</v>
      </c>
      <c r="B413" s="306"/>
      <c r="C413" s="306"/>
      <c r="D413" s="306"/>
      <c r="E413" s="306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  <c r="AA413" s="306"/>
      <c r="AB413" s="306"/>
      <c r="AC413" s="306"/>
      <c r="AD413" s="306"/>
      <c r="AE413" s="306"/>
      <c r="AF413" s="306"/>
      <c r="AG413" s="306"/>
      <c r="AH413" s="306"/>
      <c r="AI413" s="306"/>
      <c r="AJ413" s="306"/>
      <c r="AK413" s="306"/>
      <c r="AL413" s="306"/>
      <c r="AM413" s="306"/>
      <c r="AN413" s="306"/>
      <c r="AO413" s="306"/>
      <c r="AP413" s="224"/>
      <c r="AQ413" s="307"/>
      <c r="AR413" s="307"/>
      <c r="AS413" s="307"/>
      <c r="AT413" s="307"/>
      <c r="AU413" s="307"/>
      <c r="AV413" s="307"/>
      <c r="AW413" s="307"/>
      <c r="AX413" s="307"/>
      <c r="AY413" s="307"/>
      <c r="AZ413" s="307"/>
      <c r="BA413" s="307"/>
      <c r="BB413" s="307"/>
      <c r="BC413" s="307"/>
      <c r="BD413" s="307"/>
      <c r="BE413" s="307"/>
      <c r="BF413" s="225" t="s">
        <v>105</v>
      </c>
      <c r="BG413" s="249">
        <f t="shared" si="28"/>
        <v>0</v>
      </c>
      <c r="BH413" s="226">
        <v>0</v>
      </c>
      <c r="BI413" s="226">
        <v>0</v>
      </c>
      <c r="BJ413" s="253">
        <v>0</v>
      </c>
      <c r="BK413" s="253">
        <v>0</v>
      </c>
    </row>
    <row r="414" spans="1:63" s="223" customFormat="1" ht="65.25" customHeight="1">
      <c r="A414" s="306" t="s">
        <v>106</v>
      </c>
      <c r="B414" s="306"/>
      <c r="C414" s="306"/>
      <c r="D414" s="306"/>
      <c r="E414" s="306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  <c r="AN414" s="306"/>
      <c r="AO414" s="306"/>
      <c r="AP414" s="224"/>
      <c r="AQ414" s="307"/>
      <c r="AR414" s="307"/>
      <c r="AS414" s="307"/>
      <c r="AT414" s="307"/>
      <c r="AU414" s="307"/>
      <c r="AV414" s="307"/>
      <c r="AW414" s="307"/>
      <c r="AX414" s="307"/>
      <c r="AY414" s="307"/>
      <c r="AZ414" s="307"/>
      <c r="BA414" s="307"/>
      <c r="BB414" s="307"/>
      <c r="BC414" s="307"/>
      <c r="BD414" s="307"/>
      <c r="BE414" s="307"/>
      <c r="BF414" s="225" t="s">
        <v>107</v>
      </c>
      <c r="BG414" s="249">
        <f t="shared" si="28"/>
        <v>0</v>
      </c>
      <c r="BH414" s="226">
        <v>0</v>
      </c>
      <c r="BI414" s="226">
        <v>0</v>
      </c>
      <c r="BJ414" s="253">
        <v>0</v>
      </c>
      <c r="BK414" s="253">
        <v>0</v>
      </c>
    </row>
    <row r="415" spans="1:63" s="223" customFormat="1" ht="33.75" customHeight="1">
      <c r="A415" s="306" t="s">
        <v>108</v>
      </c>
      <c r="B415" s="306"/>
      <c r="C415" s="306"/>
      <c r="D415" s="306"/>
      <c r="E415" s="306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6"/>
      <c r="AP415" s="224"/>
      <c r="AQ415" s="307"/>
      <c r="AR415" s="307"/>
      <c r="AS415" s="307"/>
      <c r="AT415" s="307"/>
      <c r="AU415" s="307"/>
      <c r="AV415" s="307"/>
      <c r="AW415" s="307"/>
      <c r="AX415" s="307"/>
      <c r="AY415" s="307"/>
      <c r="AZ415" s="307"/>
      <c r="BA415" s="307"/>
      <c r="BB415" s="307"/>
      <c r="BC415" s="307"/>
      <c r="BD415" s="307"/>
      <c r="BE415" s="307"/>
      <c r="BF415" s="225" t="s">
        <v>109</v>
      </c>
      <c r="BG415" s="249">
        <f t="shared" si="28"/>
        <v>0</v>
      </c>
      <c r="BH415" s="226">
        <v>0</v>
      </c>
      <c r="BI415" s="226">
        <v>0</v>
      </c>
      <c r="BJ415" s="253">
        <v>0</v>
      </c>
      <c r="BK415" s="253">
        <v>0</v>
      </c>
    </row>
    <row r="416" spans="1:63" s="223" customFormat="1" ht="42.75" customHeight="1">
      <c r="A416" s="312" t="s">
        <v>110</v>
      </c>
      <c r="B416" s="312"/>
      <c r="C416" s="312"/>
      <c r="D416" s="312"/>
      <c r="E416" s="312"/>
      <c r="F416" s="312"/>
      <c r="G416" s="312"/>
      <c r="H416" s="312"/>
      <c r="I416" s="312"/>
      <c r="J416" s="312"/>
      <c r="K416" s="312"/>
      <c r="L416" s="312"/>
      <c r="M416" s="312"/>
      <c r="N416" s="312"/>
      <c r="O416" s="312"/>
      <c r="P416" s="312"/>
      <c r="Q416" s="312"/>
      <c r="R416" s="312"/>
      <c r="S416" s="312"/>
      <c r="T416" s="312"/>
      <c r="U416" s="312"/>
      <c r="V416" s="312"/>
      <c r="W416" s="312"/>
      <c r="X416" s="312"/>
      <c r="Y416" s="312"/>
      <c r="Z416" s="312"/>
      <c r="AA416" s="312"/>
      <c r="AB416" s="312"/>
      <c r="AC416" s="312"/>
      <c r="AD416" s="312"/>
      <c r="AE416" s="312"/>
      <c r="AF416" s="312"/>
      <c r="AG416" s="312"/>
      <c r="AH416" s="312"/>
      <c r="AI416" s="312"/>
      <c r="AJ416" s="312"/>
      <c r="AK416" s="312"/>
      <c r="AL416" s="312"/>
      <c r="AM416" s="312"/>
      <c r="AN416" s="312"/>
      <c r="AO416" s="312"/>
      <c r="AP416" s="233">
        <v>300</v>
      </c>
      <c r="AQ416" s="313" t="s">
        <v>21</v>
      </c>
      <c r="AR416" s="313"/>
      <c r="AS416" s="313"/>
      <c r="AT416" s="313"/>
      <c r="AU416" s="313"/>
      <c r="AV416" s="313"/>
      <c r="AW416" s="313"/>
      <c r="AX416" s="313"/>
      <c r="AY416" s="313"/>
      <c r="AZ416" s="313"/>
      <c r="BA416" s="313"/>
      <c r="BB416" s="313"/>
      <c r="BC416" s="234"/>
      <c r="BD416" s="234"/>
      <c r="BE416" s="234"/>
      <c r="BF416" s="234" t="s">
        <v>21</v>
      </c>
      <c r="BG416" s="249">
        <f>BG419</f>
        <v>340448.82</v>
      </c>
      <c r="BH416" s="249">
        <f>BH418+BH419</f>
        <v>0</v>
      </c>
      <c r="BI416" s="249">
        <f>BI418+BI419</f>
        <v>0</v>
      </c>
      <c r="BJ416" s="249">
        <f>BJ418+BJ419</f>
        <v>0</v>
      </c>
      <c r="BK416" s="249">
        <f>BK418+BK419</f>
        <v>696128.8200000001</v>
      </c>
    </row>
    <row r="417" spans="1:63" s="223" customFormat="1" ht="18.75" customHeight="1">
      <c r="A417" s="306" t="s">
        <v>111</v>
      </c>
      <c r="B417" s="306"/>
      <c r="C417" s="306"/>
      <c r="D417" s="306"/>
      <c r="E417" s="306"/>
      <c r="F417" s="306"/>
      <c r="G417" s="306"/>
      <c r="H417" s="306"/>
      <c r="I417" s="306"/>
      <c r="J417" s="306"/>
      <c r="K417" s="306"/>
      <c r="L417" s="306"/>
      <c r="M417" s="306"/>
      <c r="N417" s="306"/>
      <c r="O417" s="306"/>
      <c r="P417" s="306"/>
      <c r="Q417" s="306"/>
      <c r="R417" s="306"/>
      <c r="S417" s="306"/>
      <c r="T417" s="306"/>
      <c r="U417" s="306"/>
      <c r="V417" s="306"/>
      <c r="W417" s="306"/>
      <c r="X417" s="306"/>
      <c r="Y417" s="306"/>
      <c r="Z417" s="306"/>
      <c r="AA417" s="306"/>
      <c r="AB417" s="306"/>
      <c r="AC417" s="306"/>
      <c r="AD417" s="306"/>
      <c r="AE417" s="306"/>
      <c r="AF417" s="306"/>
      <c r="AG417" s="306"/>
      <c r="AH417" s="306"/>
      <c r="AI417" s="306"/>
      <c r="AJ417" s="306"/>
      <c r="AK417" s="306"/>
      <c r="AL417" s="306"/>
      <c r="AM417" s="306"/>
      <c r="AN417" s="306"/>
      <c r="AO417" s="306"/>
      <c r="AP417" s="224"/>
      <c r="AQ417" s="307"/>
      <c r="AR417" s="307"/>
      <c r="AS417" s="307"/>
      <c r="AT417" s="307"/>
      <c r="AU417" s="307"/>
      <c r="AV417" s="307"/>
      <c r="AW417" s="307"/>
      <c r="AX417" s="307"/>
      <c r="AY417" s="307"/>
      <c r="AZ417" s="307"/>
      <c r="BA417" s="307"/>
      <c r="BB417" s="307"/>
      <c r="BC417" s="225"/>
      <c r="BD417" s="225"/>
      <c r="BE417" s="225"/>
      <c r="BF417" s="225"/>
      <c r="BG417" s="249"/>
      <c r="BH417" s="226"/>
      <c r="BI417" s="226"/>
      <c r="BJ417" s="226"/>
      <c r="BK417" s="228"/>
    </row>
    <row r="418" spans="1:63" s="223" customFormat="1" ht="33" customHeight="1">
      <c r="A418" s="306" t="s">
        <v>112</v>
      </c>
      <c r="B418" s="306"/>
      <c r="C418" s="306"/>
      <c r="D418" s="306"/>
      <c r="E418" s="306"/>
      <c r="F418" s="306"/>
      <c r="G418" s="306"/>
      <c r="H418" s="306"/>
      <c r="I418" s="306"/>
      <c r="J418" s="306"/>
      <c r="K418" s="306"/>
      <c r="L418" s="306"/>
      <c r="M418" s="306"/>
      <c r="N418" s="306"/>
      <c r="O418" s="306"/>
      <c r="P418" s="306"/>
      <c r="Q418" s="306"/>
      <c r="R418" s="306"/>
      <c r="S418" s="306"/>
      <c r="T418" s="306"/>
      <c r="U418" s="306"/>
      <c r="V418" s="306"/>
      <c r="W418" s="306"/>
      <c r="X418" s="306"/>
      <c r="Y418" s="306"/>
      <c r="Z418" s="306"/>
      <c r="AA418" s="306"/>
      <c r="AB418" s="306"/>
      <c r="AC418" s="306"/>
      <c r="AD418" s="306"/>
      <c r="AE418" s="306"/>
      <c r="AF418" s="306"/>
      <c r="AG418" s="306"/>
      <c r="AH418" s="306"/>
      <c r="AI418" s="306"/>
      <c r="AJ418" s="306"/>
      <c r="AK418" s="306"/>
      <c r="AL418" s="306"/>
      <c r="AM418" s="306"/>
      <c r="AN418" s="306"/>
      <c r="AO418" s="306"/>
      <c r="AP418" s="224"/>
      <c r="AQ418" s="307" t="s">
        <v>59</v>
      </c>
      <c r="AR418" s="307"/>
      <c r="AS418" s="307"/>
      <c r="AT418" s="307"/>
      <c r="AU418" s="307"/>
      <c r="AV418" s="307"/>
      <c r="AW418" s="307"/>
      <c r="AX418" s="307"/>
      <c r="AY418" s="307"/>
      <c r="AZ418" s="307"/>
      <c r="BA418" s="307"/>
      <c r="BB418" s="307"/>
      <c r="BC418" s="225"/>
      <c r="BD418" s="225"/>
      <c r="BE418" s="225"/>
      <c r="BF418" s="225" t="s">
        <v>113</v>
      </c>
      <c r="BG418" s="249">
        <f>BH418+BI418+BJ418+BK418</f>
        <v>355680</v>
      </c>
      <c r="BH418" s="226">
        <v>0</v>
      </c>
      <c r="BI418" s="226">
        <v>0</v>
      </c>
      <c r="BJ418" s="226">
        <v>0</v>
      </c>
      <c r="BK418" s="226">
        <v>355680</v>
      </c>
    </row>
    <row r="419" spans="1:63" s="223" customFormat="1" ht="32.25" customHeight="1">
      <c r="A419" s="306" t="s">
        <v>114</v>
      </c>
      <c r="B419" s="306"/>
      <c r="C419" s="306"/>
      <c r="D419" s="306"/>
      <c r="E419" s="306"/>
      <c r="F419" s="306"/>
      <c r="G419" s="306"/>
      <c r="H419" s="306"/>
      <c r="I419" s="306"/>
      <c r="J419" s="306"/>
      <c r="K419" s="306"/>
      <c r="L419" s="306"/>
      <c r="M419" s="306"/>
      <c r="N419" s="306"/>
      <c r="O419" s="306"/>
      <c r="P419" s="306"/>
      <c r="Q419" s="306"/>
      <c r="R419" s="306"/>
      <c r="S419" s="306"/>
      <c r="T419" s="306"/>
      <c r="U419" s="306"/>
      <c r="V419" s="306"/>
      <c r="W419" s="306"/>
      <c r="X419" s="306"/>
      <c r="Y419" s="306"/>
      <c r="Z419" s="306"/>
      <c r="AA419" s="306"/>
      <c r="AB419" s="306"/>
      <c r="AC419" s="306"/>
      <c r="AD419" s="306"/>
      <c r="AE419" s="306"/>
      <c r="AF419" s="306"/>
      <c r="AG419" s="306"/>
      <c r="AH419" s="306"/>
      <c r="AI419" s="306"/>
      <c r="AJ419" s="306"/>
      <c r="AK419" s="306"/>
      <c r="AL419" s="306"/>
      <c r="AM419" s="306"/>
      <c r="AN419" s="306"/>
      <c r="AO419" s="306"/>
      <c r="AP419" s="224"/>
      <c r="AQ419" s="307" t="s">
        <v>59</v>
      </c>
      <c r="AR419" s="307"/>
      <c r="AS419" s="307"/>
      <c r="AT419" s="307"/>
      <c r="AU419" s="307"/>
      <c r="AV419" s="307"/>
      <c r="AW419" s="307"/>
      <c r="AX419" s="307"/>
      <c r="AY419" s="307"/>
      <c r="AZ419" s="307"/>
      <c r="BA419" s="307"/>
      <c r="BB419" s="307"/>
      <c r="BC419" s="225"/>
      <c r="BD419" s="225"/>
      <c r="BE419" s="225"/>
      <c r="BF419" s="225" t="s">
        <v>115</v>
      </c>
      <c r="BG419" s="249">
        <f>BH419+BI419+BJ419+BK419</f>
        <v>340448.82</v>
      </c>
      <c r="BH419" s="249">
        <f>BH420+BH421+BH422+BH423+BH424+BH425+BH426</f>
        <v>0</v>
      </c>
      <c r="BI419" s="249">
        <f>BI420+BI421+BI422+BI423+BI424+BI425+BI426</f>
        <v>0</v>
      </c>
      <c r="BJ419" s="249">
        <f>BJ420+BJ421+BJ422+BJ423+BJ424+BJ425+BJ426</f>
        <v>0</v>
      </c>
      <c r="BK419" s="249">
        <f>BK420+BK421+BK422+BK423+BK424+BK425+BK426</f>
        <v>340448.82</v>
      </c>
    </row>
    <row r="420" spans="1:63" s="223" customFormat="1" ht="49.5" customHeight="1">
      <c r="A420" s="306" t="s">
        <v>116</v>
      </c>
      <c r="B420" s="306"/>
      <c r="C420" s="306"/>
      <c r="D420" s="306"/>
      <c r="E420" s="306"/>
      <c r="F420" s="306"/>
      <c r="G420" s="306"/>
      <c r="H420" s="306"/>
      <c r="I420" s="306"/>
      <c r="J420" s="306"/>
      <c r="K420" s="306"/>
      <c r="L420" s="306"/>
      <c r="M420" s="306"/>
      <c r="N420" s="306"/>
      <c r="O420" s="306"/>
      <c r="P420" s="306"/>
      <c r="Q420" s="306"/>
      <c r="R420" s="306"/>
      <c r="S420" s="306"/>
      <c r="T420" s="306"/>
      <c r="U420" s="306"/>
      <c r="V420" s="306"/>
      <c r="W420" s="306"/>
      <c r="X420" s="306"/>
      <c r="Y420" s="306"/>
      <c r="Z420" s="306"/>
      <c r="AA420" s="306"/>
      <c r="AB420" s="306"/>
      <c r="AC420" s="306"/>
      <c r="AD420" s="306"/>
      <c r="AE420" s="306"/>
      <c r="AF420" s="306"/>
      <c r="AG420" s="306"/>
      <c r="AH420" s="306"/>
      <c r="AI420" s="306"/>
      <c r="AJ420" s="306"/>
      <c r="AK420" s="306"/>
      <c r="AL420" s="306"/>
      <c r="AM420" s="306"/>
      <c r="AN420" s="306"/>
      <c r="AO420" s="306"/>
      <c r="AP420" s="224"/>
      <c r="AQ420" s="307" t="s">
        <v>59</v>
      </c>
      <c r="AR420" s="307"/>
      <c r="AS420" s="307"/>
      <c r="AT420" s="307"/>
      <c r="AU420" s="307"/>
      <c r="AV420" s="307"/>
      <c r="AW420" s="307"/>
      <c r="AX420" s="307"/>
      <c r="AY420" s="307"/>
      <c r="AZ420" s="307"/>
      <c r="BA420" s="307"/>
      <c r="BB420" s="307"/>
      <c r="BC420" s="225"/>
      <c r="BD420" s="225"/>
      <c r="BE420" s="225"/>
      <c r="BF420" s="225" t="s">
        <v>117</v>
      </c>
      <c r="BG420" s="249">
        <f aca="true" t="shared" si="29" ref="BG420:BG426">BH420+BI420+BJ420+BK420</f>
        <v>0</v>
      </c>
      <c r="BH420" s="226">
        <v>0</v>
      </c>
      <c r="BI420" s="226">
        <v>0</v>
      </c>
      <c r="BJ420" s="226">
        <v>0</v>
      </c>
      <c r="BK420" s="226">
        <v>0</v>
      </c>
    </row>
    <row r="421" spans="1:63" s="223" customFormat="1" ht="55.5" customHeight="1">
      <c r="A421" s="306" t="s">
        <v>118</v>
      </c>
      <c r="B421" s="306"/>
      <c r="C421" s="306"/>
      <c r="D421" s="306"/>
      <c r="E421" s="306"/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  <c r="X421" s="306"/>
      <c r="Y421" s="306"/>
      <c r="Z421" s="306"/>
      <c r="AA421" s="306"/>
      <c r="AB421" s="306"/>
      <c r="AC421" s="306"/>
      <c r="AD421" s="306"/>
      <c r="AE421" s="306"/>
      <c r="AF421" s="306"/>
      <c r="AG421" s="306"/>
      <c r="AH421" s="306"/>
      <c r="AI421" s="306"/>
      <c r="AJ421" s="306"/>
      <c r="AK421" s="306"/>
      <c r="AL421" s="306"/>
      <c r="AM421" s="306"/>
      <c r="AN421" s="306"/>
      <c r="AO421" s="306"/>
      <c r="AP421" s="224"/>
      <c r="AQ421" s="307" t="s">
        <v>59</v>
      </c>
      <c r="AR421" s="307"/>
      <c r="AS421" s="307"/>
      <c r="AT421" s="307"/>
      <c r="AU421" s="307"/>
      <c r="AV421" s="307"/>
      <c r="AW421" s="307"/>
      <c r="AX421" s="307"/>
      <c r="AY421" s="307"/>
      <c r="AZ421" s="307"/>
      <c r="BA421" s="307"/>
      <c r="BB421" s="307"/>
      <c r="BC421" s="225"/>
      <c r="BD421" s="225"/>
      <c r="BE421" s="225"/>
      <c r="BF421" s="225" t="s">
        <v>119</v>
      </c>
      <c r="BG421" s="249">
        <f t="shared" si="29"/>
        <v>0</v>
      </c>
      <c r="BH421" s="226">
        <v>0</v>
      </c>
      <c r="BI421" s="226">
        <v>0</v>
      </c>
      <c r="BJ421" s="226">
        <v>0</v>
      </c>
      <c r="BK421" s="226">
        <v>0</v>
      </c>
    </row>
    <row r="422" spans="1:63" s="223" customFormat="1" ht="34.5" customHeight="1">
      <c r="A422" s="306" t="s">
        <v>120</v>
      </c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  <c r="X422" s="306"/>
      <c r="Y422" s="306"/>
      <c r="Z422" s="306"/>
      <c r="AA422" s="306"/>
      <c r="AB422" s="306"/>
      <c r="AC422" s="306"/>
      <c r="AD422" s="306"/>
      <c r="AE422" s="306"/>
      <c r="AF422" s="306"/>
      <c r="AG422" s="306"/>
      <c r="AH422" s="306"/>
      <c r="AI422" s="306"/>
      <c r="AJ422" s="306"/>
      <c r="AK422" s="306"/>
      <c r="AL422" s="306"/>
      <c r="AM422" s="306"/>
      <c r="AN422" s="306"/>
      <c r="AO422" s="306"/>
      <c r="AP422" s="224"/>
      <c r="AQ422" s="307" t="s">
        <v>59</v>
      </c>
      <c r="AR422" s="307"/>
      <c r="AS422" s="307"/>
      <c r="AT422" s="307"/>
      <c r="AU422" s="307"/>
      <c r="AV422" s="307"/>
      <c r="AW422" s="307"/>
      <c r="AX422" s="307"/>
      <c r="AY422" s="307"/>
      <c r="AZ422" s="307"/>
      <c r="BA422" s="307"/>
      <c r="BB422" s="307"/>
      <c r="BC422" s="225"/>
      <c r="BD422" s="225"/>
      <c r="BE422" s="225"/>
      <c r="BF422" s="225" t="s">
        <v>121</v>
      </c>
      <c r="BG422" s="249">
        <f t="shared" si="29"/>
        <v>6840</v>
      </c>
      <c r="BH422" s="226">
        <v>0</v>
      </c>
      <c r="BI422" s="226">
        <v>0</v>
      </c>
      <c r="BJ422" s="226">
        <v>0</v>
      </c>
      <c r="BK422" s="226">
        <v>6840</v>
      </c>
    </row>
    <row r="423" spans="1:63" s="223" customFormat="1" ht="35.25" customHeight="1">
      <c r="A423" s="306" t="s">
        <v>122</v>
      </c>
      <c r="B423" s="306"/>
      <c r="C423" s="306"/>
      <c r="D423" s="306"/>
      <c r="E423" s="306"/>
      <c r="F423" s="306"/>
      <c r="G423" s="306"/>
      <c r="H423" s="306"/>
      <c r="I423" s="306"/>
      <c r="J423" s="306"/>
      <c r="K423" s="306"/>
      <c r="L423" s="306"/>
      <c r="M423" s="306"/>
      <c r="N423" s="306"/>
      <c r="O423" s="306"/>
      <c r="P423" s="306"/>
      <c r="Q423" s="306"/>
      <c r="R423" s="306"/>
      <c r="S423" s="306"/>
      <c r="T423" s="306"/>
      <c r="U423" s="306"/>
      <c r="V423" s="306"/>
      <c r="W423" s="306"/>
      <c r="X423" s="306"/>
      <c r="Y423" s="306"/>
      <c r="Z423" s="306"/>
      <c r="AA423" s="306"/>
      <c r="AB423" s="306"/>
      <c r="AC423" s="306"/>
      <c r="AD423" s="306"/>
      <c r="AE423" s="306"/>
      <c r="AF423" s="306"/>
      <c r="AG423" s="306"/>
      <c r="AH423" s="306"/>
      <c r="AI423" s="306"/>
      <c r="AJ423" s="306"/>
      <c r="AK423" s="306"/>
      <c r="AL423" s="306"/>
      <c r="AM423" s="306"/>
      <c r="AN423" s="306"/>
      <c r="AO423" s="306"/>
      <c r="AP423" s="224"/>
      <c r="AQ423" s="307"/>
      <c r="AR423" s="307"/>
      <c r="AS423" s="307"/>
      <c r="AT423" s="307"/>
      <c r="AU423" s="307"/>
      <c r="AV423" s="307"/>
      <c r="AW423" s="307"/>
      <c r="AX423" s="307"/>
      <c r="AY423" s="307"/>
      <c r="AZ423" s="307"/>
      <c r="BA423" s="307"/>
      <c r="BB423" s="307"/>
      <c r="BC423" s="225"/>
      <c r="BD423" s="225"/>
      <c r="BE423" s="225"/>
      <c r="BF423" s="225" t="s">
        <v>123</v>
      </c>
      <c r="BG423" s="249">
        <f t="shared" si="29"/>
        <v>0</v>
      </c>
      <c r="BH423" s="226">
        <v>0</v>
      </c>
      <c r="BI423" s="226">
        <v>0</v>
      </c>
      <c r="BJ423" s="226">
        <v>0</v>
      </c>
      <c r="BK423" s="226">
        <v>0</v>
      </c>
    </row>
    <row r="424" spans="1:63" s="223" customFormat="1" ht="35.25" customHeight="1">
      <c r="A424" s="306" t="s">
        <v>124</v>
      </c>
      <c r="B424" s="306"/>
      <c r="C424" s="306"/>
      <c r="D424" s="306"/>
      <c r="E424" s="306"/>
      <c r="F424" s="306"/>
      <c r="G424" s="306"/>
      <c r="H424" s="306"/>
      <c r="I424" s="306"/>
      <c r="J424" s="306"/>
      <c r="K424" s="306"/>
      <c r="L424" s="306"/>
      <c r="M424" s="306"/>
      <c r="N424" s="306"/>
      <c r="O424" s="306"/>
      <c r="P424" s="306"/>
      <c r="Q424" s="306"/>
      <c r="R424" s="306"/>
      <c r="S424" s="306"/>
      <c r="T424" s="306"/>
      <c r="U424" s="306"/>
      <c r="V424" s="306"/>
      <c r="W424" s="306"/>
      <c r="X424" s="306"/>
      <c r="Y424" s="306"/>
      <c r="Z424" s="306"/>
      <c r="AA424" s="306"/>
      <c r="AB424" s="306"/>
      <c r="AC424" s="306"/>
      <c r="AD424" s="306"/>
      <c r="AE424" s="306"/>
      <c r="AF424" s="306"/>
      <c r="AG424" s="306"/>
      <c r="AH424" s="306"/>
      <c r="AI424" s="306"/>
      <c r="AJ424" s="306"/>
      <c r="AK424" s="306"/>
      <c r="AL424" s="306"/>
      <c r="AM424" s="306"/>
      <c r="AN424" s="306"/>
      <c r="AO424" s="306"/>
      <c r="AP424" s="224"/>
      <c r="AQ424" s="307"/>
      <c r="AR424" s="307"/>
      <c r="AS424" s="307"/>
      <c r="AT424" s="307"/>
      <c r="AU424" s="307"/>
      <c r="AV424" s="307"/>
      <c r="AW424" s="307"/>
      <c r="AX424" s="307"/>
      <c r="AY424" s="307"/>
      <c r="AZ424" s="307"/>
      <c r="BA424" s="307"/>
      <c r="BB424" s="307"/>
      <c r="BC424" s="225"/>
      <c r="BD424" s="225"/>
      <c r="BE424" s="225"/>
      <c r="BF424" s="225" t="s">
        <v>125</v>
      </c>
      <c r="BG424" s="249">
        <f t="shared" si="29"/>
        <v>54720</v>
      </c>
      <c r="BH424" s="226">
        <v>0</v>
      </c>
      <c r="BI424" s="226">
        <v>0</v>
      </c>
      <c r="BJ424" s="226">
        <v>0</v>
      </c>
      <c r="BK424" s="226">
        <v>54720</v>
      </c>
    </row>
    <row r="425" spans="1:63" s="223" customFormat="1" ht="34.5" customHeight="1">
      <c r="A425" s="306" t="s">
        <v>126</v>
      </c>
      <c r="B425" s="306"/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306"/>
      <c r="N425" s="306"/>
      <c r="O425" s="306"/>
      <c r="P425" s="306"/>
      <c r="Q425" s="306"/>
      <c r="R425" s="306"/>
      <c r="S425" s="306"/>
      <c r="T425" s="306"/>
      <c r="U425" s="306"/>
      <c r="V425" s="306"/>
      <c r="W425" s="306"/>
      <c r="X425" s="306"/>
      <c r="Y425" s="306"/>
      <c r="Z425" s="306"/>
      <c r="AA425" s="306"/>
      <c r="AB425" s="306"/>
      <c r="AC425" s="306"/>
      <c r="AD425" s="306"/>
      <c r="AE425" s="306"/>
      <c r="AF425" s="306"/>
      <c r="AG425" s="306"/>
      <c r="AH425" s="306"/>
      <c r="AI425" s="306"/>
      <c r="AJ425" s="306"/>
      <c r="AK425" s="306"/>
      <c r="AL425" s="306"/>
      <c r="AM425" s="306"/>
      <c r="AN425" s="306"/>
      <c r="AO425" s="306"/>
      <c r="AP425" s="224"/>
      <c r="AQ425" s="307"/>
      <c r="AR425" s="307"/>
      <c r="AS425" s="307"/>
      <c r="AT425" s="307"/>
      <c r="AU425" s="307"/>
      <c r="AV425" s="307"/>
      <c r="AW425" s="307"/>
      <c r="AX425" s="307"/>
      <c r="AY425" s="307"/>
      <c r="AZ425" s="307"/>
      <c r="BA425" s="307"/>
      <c r="BB425" s="307"/>
      <c r="BC425" s="225"/>
      <c r="BD425" s="225"/>
      <c r="BE425" s="225"/>
      <c r="BF425" s="225" t="s">
        <v>127</v>
      </c>
      <c r="BG425" s="249">
        <f t="shared" si="29"/>
        <v>239400</v>
      </c>
      <c r="BH425" s="226">
        <v>0</v>
      </c>
      <c r="BI425" s="226">
        <v>0</v>
      </c>
      <c r="BJ425" s="226">
        <v>0</v>
      </c>
      <c r="BK425" s="226">
        <v>239400</v>
      </c>
    </row>
    <row r="426" spans="1:63" s="223" customFormat="1" ht="50.25" customHeight="1">
      <c r="A426" s="306" t="s">
        <v>377</v>
      </c>
      <c r="B426" s="306"/>
      <c r="C426" s="306"/>
      <c r="D426" s="306"/>
      <c r="E426" s="306"/>
      <c r="F426" s="306"/>
      <c r="G426" s="306"/>
      <c r="H426" s="306"/>
      <c r="I426" s="306"/>
      <c r="J426" s="306"/>
      <c r="K426" s="306"/>
      <c r="L426" s="306"/>
      <c r="M426" s="306"/>
      <c r="N426" s="306"/>
      <c r="O426" s="306"/>
      <c r="P426" s="306"/>
      <c r="Q426" s="306"/>
      <c r="R426" s="306"/>
      <c r="S426" s="306"/>
      <c r="T426" s="306"/>
      <c r="U426" s="306"/>
      <c r="V426" s="306"/>
      <c r="W426" s="306"/>
      <c r="X426" s="306"/>
      <c r="Y426" s="306"/>
      <c r="Z426" s="306"/>
      <c r="AA426" s="306"/>
      <c r="AB426" s="306"/>
      <c r="AC426" s="306"/>
      <c r="AD426" s="306"/>
      <c r="AE426" s="306"/>
      <c r="AF426" s="306"/>
      <c r="AG426" s="306"/>
      <c r="AH426" s="306"/>
      <c r="AI426" s="306"/>
      <c r="AJ426" s="306"/>
      <c r="AK426" s="306"/>
      <c r="AL426" s="306"/>
      <c r="AM426" s="306"/>
      <c r="AN426" s="306"/>
      <c r="AO426" s="306"/>
      <c r="AP426" s="224"/>
      <c r="AQ426" s="307"/>
      <c r="AR426" s="307"/>
      <c r="AS426" s="307"/>
      <c r="AT426" s="307"/>
      <c r="AU426" s="307"/>
      <c r="AV426" s="307"/>
      <c r="AW426" s="307"/>
      <c r="AX426" s="307"/>
      <c r="AY426" s="307"/>
      <c r="AZ426" s="307"/>
      <c r="BA426" s="307"/>
      <c r="BB426" s="307"/>
      <c r="BC426" s="225"/>
      <c r="BD426" s="225"/>
      <c r="BE426" s="225"/>
      <c r="BF426" s="225" t="s">
        <v>129</v>
      </c>
      <c r="BG426" s="255">
        <f t="shared" si="29"/>
        <v>39488.82</v>
      </c>
      <c r="BH426" s="226">
        <v>0</v>
      </c>
      <c r="BI426" s="226">
        <v>0</v>
      </c>
      <c r="BJ426" s="226">
        <v>0</v>
      </c>
      <c r="BK426" s="226">
        <v>39488.82</v>
      </c>
    </row>
    <row r="427" spans="1:63" s="223" customFormat="1" ht="39" customHeight="1">
      <c r="A427" s="312" t="s">
        <v>130</v>
      </c>
      <c r="B427" s="312"/>
      <c r="C427" s="312"/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233">
        <v>350</v>
      </c>
      <c r="AQ427" s="307"/>
      <c r="AR427" s="307"/>
      <c r="AS427" s="307"/>
      <c r="AT427" s="307"/>
      <c r="AU427" s="307"/>
      <c r="AV427" s="307"/>
      <c r="AW427" s="307"/>
      <c r="AX427" s="307"/>
      <c r="AY427" s="307"/>
      <c r="AZ427" s="307"/>
      <c r="BA427" s="307"/>
      <c r="BB427" s="307"/>
      <c r="BC427" s="225"/>
      <c r="BD427" s="225"/>
      <c r="BE427" s="225"/>
      <c r="BF427" s="225"/>
      <c r="BG427" s="249">
        <f>BG429+BG430</f>
        <v>0</v>
      </c>
      <c r="BH427" s="249">
        <f>BH429+BH430</f>
        <v>0</v>
      </c>
      <c r="BI427" s="249">
        <f>BI429+BI430</f>
        <v>0</v>
      </c>
      <c r="BJ427" s="249">
        <f>BJ429+BJ430</f>
        <v>0</v>
      </c>
      <c r="BK427" s="249">
        <f>BK429+BK430</f>
        <v>0</v>
      </c>
    </row>
    <row r="428" spans="1:63" s="223" customFormat="1" ht="18.75" customHeight="1">
      <c r="A428" s="306" t="s">
        <v>9</v>
      </c>
      <c r="B428" s="306"/>
      <c r="C428" s="306"/>
      <c r="D428" s="306"/>
      <c r="E428" s="306"/>
      <c r="F428" s="306"/>
      <c r="G428" s="306"/>
      <c r="H428" s="306"/>
      <c r="I428" s="306"/>
      <c r="J428" s="306"/>
      <c r="K428" s="306"/>
      <c r="L428" s="306"/>
      <c r="M428" s="306"/>
      <c r="N428" s="306"/>
      <c r="O428" s="306"/>
      <c r="P428" s="306"/>
      <c r="Q428" s="306"/>
      <c r="R428" s="306"/>
      <c r="S428" s="306"/>
      <c r="T428" s="306"/>
      <c r="U428" s="306"/>
      <c r="V428" s="306"/>
      <c r="W428" s="306"/>
      <c r="X428" s="306"/>
      <c r="Y428" s="306"/>
      <c r="Z428" s="306"/>
      <c r="AA428" s="306"/>
      <c r="AB428" s="306"/>
      <c r="AC428" s="306"/>
      <c r="AD428" s="306"/>
      <c r="AE428" s="306"/>
      <c r="AF428" s="306"/>
      <c r="AG428" s="306"/>
      <c r="AH428" s="306"/>
      <c r="AI428" s="306"/>
      <c r="AJ428" s="306"/>
      <c r="AK428" s="306"/>
      <c r="AL428" s="306"/>
      <c r="AM428" s="306"/>
      <c r="AN428" s="306"/>
      <c r="AO428" s="306"/>
      <c r="AP428" s="224"/>
      <c r="AQ428" s="307"/>
      <c r="AR428" s="307"/>
      <c r="AS428" s="307"/>
      <c r="AT428" s="307"/>
      <c r="AU428" s="307"/>
      <c r="AV428" s="307"/>
      <c r="AW428" s="307"/>
      <c r="AX428" s="307"/>
      <c r="AY428" s="307"/>
      <c r="AZ428" s="307"/>
      <c r="BA428" s="307"/>
      <c r="BB428" s="307"/>
      <c r="BC428" s="225"/>
      <c r="BD428" s="225"/>
      <c r="BE428" s="225"/>
      <c r="BF428" s="225"/>
      <c r="BG428" s="249"/>
      <c r="BH428" s="226"/>
      <c r="BI428" s="226"/>
      <c r="BJ428" s="226"/>
      <c r="BK428" s="226"/>
    </row>
    <row r="429" spans="1:63" s="223" customFormat="1" ht="82.5" customHeight="1">
      <c r="A429" s="306" t="s">
        <v>131</v>
      </c>
      <c r="B429" s="306"/>
      <c r="C429" s="306"/>
      <c r="D429" s="306"/>
      <c r="E429" s="306"/>
      <c r="F429" s="306"/>
      <c r="G429" s="306"/>
      <c r="H429" s="306"/>
      <c r="I429" s="306"/>
      <c r="J429" s="306"/>
      <c r="K429" s="306"/>
      <c r="L429" s="306"/>
      <c r="M429" s="306"/>
      <c r="N429" s="306"/>
      <c r="O429" s="306"/>
      <c r="P429" s="306"/>
      <c r="Q429" s="306"/>
      <c r="R429" s="306"/>
      <c r="S429" s="306"/>
      <c r="T429" s="306"/>
      <c r="U429" s="306"/>
      <c r="V429" s="306"/>
      <c r="W429" s="306"/>
      <c r="X429" s="306"/>
      <c r="Y429" s="306"/>
      <c r="Z429" s="306"/>
      <c r="AA429" s="306"/>
      <c r="AB429" s="306"/>
      <c r="AC429" s="306"/>
      <c r="AD429" s="306"/>
      <c r="AE429" s="306"/>
      <c r="AF429" s="306"/>
      <c r="AG429" s="306"/>
      <c r="AH429" s="306"/>
      <c r="AI429" s="306"/>
      <c r="AJ429" s="306"/>
      <c r="AK429" s="306"/>
      <c r="AL429" s="306"/>
      <c r="AM429" s="306"/>
      <c r="AN429" s="306"/>
      <c r="AO429" s="306"/>
      <c r="AP429" s="224"/>
      <c r="AQ429" s="307"/>
      <c r="AR429" s="307"/>
      <c r="AS429" s="307"/>
      <c r="AT429" s="307"/>
      <c r="AU429" s="307"/>
      <c r="AV429" s="307"/>
      <c r="AW429" s="307"/>
      <c r="AX429" s="307"/>
      <c r="AY429" s="307"/>
      <c r="AZ429" s="307"/>
      <c r="BA429" s="307"/>
      <c r="BB429" s="307"/>
      <c r="BC429" s="225"/>
      <c r="BD429" s="225"/>
      <c r="BE429" s="225"/>
      <c r="BF429" s="225" t="s">
        <v>132</v>
      </c>
      <c r="BG429" s="249">
        <f>BH429+BI429+BJ429+BK429</f>
        <v>0</v>
      </c>
      <c r="BH429" s="226">
        <v>0</v>
      </c>
      <c r="BI429" s="226">
        <v>0</v>
      </c>
      <c r="BJ429" s="226">
        <v>0</v>
      </c>
      <c r="BK429" s="226">
        <v>0</v>
      </c>
    </row>
    <row r="430" spans="1:63" s="223" customFormat="1" ht="80.25" customHeight="1">
      <c r="A430" s="306" t="s">
        <v>133</v>
      </c>
      <c r="B430" s="306"/>
      <c r="C430" s="306"/>
      <c r="D430" s="306"/>
      <c r="E430" s="306"/>
      <c r="F430" s="306"/>
      <c r="G430" s="306"/>
      <c r="H430" s="306"/>
      <c r="I430" s="306"/>
      <c r="J430" s="306"/>
      <c r="K430" s="306"/>
      <c r="L430" s="306"/>
      <c r="M430" s="306"/>
      <c r="N430" s="306"/>
      <c r="O430" s="306"/>
      <c r="P430" s="306"/>
      <c r="Q430" s="306"/>
      <c r="R430" s="306"/>
      <c r="S430" s="306"/>
      <c r="T430" s="306"/>
      <c r="U430" s="306"/>
      <c r="V430" s="306"/>
      <c r="W430" s="306"/>
      <c r="X430" s="306"/>
      <c r="Y430" s="306"/>
      <c r="Z430" s="306"/>
      <c r="AA430" s="306"/>
      <c r="AB430" s="306"/>
      <c r="AC430" s="306"/>
      <c r="AD430" s="306"/>
      <c r="AE430" s="306"/>
      <c r="AF430" s="306"/>
      <c r="AG430" s="306"/>
      <c r="AH430" s="306"/>
      <c r="AI430" s="306"/>
      <c r="AJ430" s="306"/>
      <c r="AK430" s="306"/>
      <c r="AL430" s="306"/>
      <c r="AM430" s="306"/>
      <c r="AN430" s="306"/>
      <c r="AO430" s="306"/>
      <c r="AP430" s="224"/>
      <c r="AQ430" s="307"/>
      <c r="AR430" s="307"/>
      <c r="AS430" s="307"/>
      <c r="AT430" s="307"/>
      <c r="AU430" s="307"/>
      <c r="AV430" s="307"/>
      <c r="AW430" s="307"/>
      <c r="AX430" s="307"/>
      <c r="AY430" s="307"/>
      <c r="AZ430" s="307"/>
      <c r="BA430" s="307"/>
      <c r="BB430" s="307"/>
      <c r="BC430" s="225"/>
      <c r="BD430" s="225"/>
      <c r="BE430" s="225"/>
      <c r="BF430" s="225" t="s">
        <v>134</v>
      </c>
      <c r="BG430" s="249">
        <f>BH430+BI430+BJ430+BK430</f>
        <v>0</v>
      </c>
      <c r="BH430" s="226">
        <v>0</v>
      </c>
      <c r="BI430" s="226">
        <v>0</v>
      </c>
      <c r="BJ430" s="226">
        <v>0</v>
      </c>
      <c r="BK430" s="226">
        <v>0</v>
      </c>
    </row>
    <row r="431" spans="1:63" s="232" customFormat="1" ht="36" customHeight="1">
      <c r="A431" s="310" t="s">
        <v>155</v>
      </c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  <c r="N431" s="310"/>
      <c r="O431" s="310"/>
      <c r="P431" s="310"/>
      <c r="Q431" s="310"/>
      <c r="R431" s="310"/>
      <c r="S431" s="310"/>
      <c r="T431" s="310"/>
      <c r="U431" s="310"/>
      <c r="V431" s="310"/>
      <c r="W431" s="310"/>
      <c r="X431" s="310"/>
      <c r="Y431" s="310"/>
      <c r="Z431" s="310"/>
      <c r="AA431" s="310"/>
      <c r="AB431" s="310"/>
      <c r="AC431" s="310"/>
      <c r="AD431" s="310"/>
      <c r="AE431" s="310"/>
      <c r="AF431" s="310"/>
      <c r="AG431" s="310"/>
      <c r="AH431" s="310"/>
      <c r="AI431" s="310"/>
      <c r="AJ431" s="310"/>
      <c r="AK431" s="310"/>
      <c r="AL431" s="310"/>
      <c r="AM431" s="310"/>
      <c r="AN431" s="310"/>
      <c r="AO431" s="310"/>
      <c r="AP431" s="224"/>
      <c r="AQ431" s="307"/>
      <c r="AR431" s="307"/>
      <c r="AS431" s="307"/>
      <c r="AT431" s="307"/>
      <c r="AU431" s="307"/>
      <c r="AV431" s="307"/>
      <c r="AW431" s="307"/>
      <c r="AX431" s="307"/>
      <c r="AY431" s="224"/>
      <c r="AZ431" s="224"/>
      <c r="BA431" s="224"/>
      <c r="BB431" s="224"/>
      <c r="BC431" s="224"/>
      <c r="BD431" s="224"/>
      <c r="BE431" s="224"/>
      <c r="BF431" s="224"/>
      <c r="BG431" s="231">
        <f>BG432+BG433+BG434+BG435</f>
        <v>150000</v>
      </c>
      <c r="BH431" s="231">
        <f>BH432+BH433+BH434+BH435</f>
        <v>0</v>
      </c>
      <c r="BI431" s="231">
        <f>BI432+BI433+BI434+BI435</f>
        <v>0</v>
      </c>
      <c r="BJ431" s="231">
        <f>BJ432+BJ433+BJ434+BJ435</f>
        <v>0</v>
      </c>
      <c r="BK431" s="231">
        <f>BK432+BK433+BK434+BK435</f>
        <v>150000</v>
      </c>
    </row>
    <row r="432" spans="1:63" s="223" customFormat="1" ht="19.5" customHeight="1">
      <c r="A432" s="306" t="s">
        <v>9</v>
      </c>
      <c r="B432" s="306"/>
      <c r="C432" s="306"/>
      <c r="D432" s="306"/>
      <c r="E432" s="306"/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306"/>
      <c r="T432" s="306"/>
      <c r="U432" s="306"/>
      <c r="V432" s="306"/>
      <c r="W432" s="306"/>
      <c r="X432" s="306"/>
      <c r="Y432" s="306"/>
      <c r="Z432" s="306"/>
      <c r="AA432" s="306"/>
      <c r="AB432" s="306"/>
      <c r="AC432" s="306"/>
      <c r="AD432" s="306"/>
      <c r="AE432" s="306"/>
      <c r="AF432" s="306"/>
      <c r="AG432" s="306"/>
      <c r="AH432" s="306"/>
      <c r="AI432" s="306"/>
      <c r="AJ432" s="306"/>
      <c r="AK432" s="306"/>
      <c r="AL432" s="306"/>
      <c r="AM432" s="306"/>
      <c r="AN432" s="306"/>
      <c r="AO432" s="306"/>
      <c r="AP432" s="224"/>
      <c r="AQ432" s="307"/>
      <c r="AR432" s="307"/>
      <c r="AS432" s="307"/>
      <c r="AT432" s="307"/>
      <c r="AU432" s="307"/>
      <c r="AV432" s="307"/>
      <c r="AW432" s="307"/>
      <c r="AX432" s="307"/>
      <c r="AY432" s="307"/>
      <c r="AZ432" s="307"/>
      <c r="BA432" s="307"/>
      <c r="BB432" s="307"/>
      <c r="BC432" s="307"/>
      <c r="BD432" s="307"/>
      <c r="BE432" s="307"/>
      <c r="BF432" s="225"/>
      <c r="BG432" s="231">
        <f>BH432+BI432+BJ432+BK432</f>
        <v>0</v>
      </c>
      <c r="BH432" s="226">
        <v>0</v>
      </c>
      <c r="BI432" s="228">
        <v>0</v>
      </c>
      <c r="BJ432" s="228">
        <v>0</v>
      </c>
      <c r="BK432" s="228">
        <v>0</v>
      </c>
    </row>
    <row r="433" spans="1:63" s="223" customFormat="1" ht="50.25" customHeight="1">
      <c r="A433" s="306" t="s">
        <v>377</v>
      </c>
      <c r="B433" s="306"/>
      <c r="C433" s="306"/>
      <c r="D433" s="306"/>
      <c r="E433" s="306"/>
      <c r="F433" s="306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6"/>
      <c r="T433" s="306"/>
      <c r="U433" s="306"/>
      <c r="V433" s="306"/>
      <c r="W433" s="306"/>
      <c r="X433" s="306"/>
      <c r="Y433" s="306"/>
      <c r="Z433" s="306"/>
      <c r="AA433" s="306"/>
      <c r="AB433" s="306"/>
      <c r="AC433" s="306"/>
      <c r="AD433" s="306"/>
      <c r="AE433" s="306"/>
      <c r="AF433" s="306"/>
      <c r="AG433" s="306"/>
      <c r="AH433" s="306"/>
      <c r="AI433" s="306"/>
      <c r="AJ433" s="306"/>
      <c r="AK433" s="306"/>
      <c r="AL433" s="306"/>
      <c r="AM433" s="306"/>
      <c r="AN433" s="306"/>
      <c r="AO433" s="306"/>
      <c r="AP433" s="224"/>
      <c r="AQ433" s="307"/>
      <c r="AR433" s="307"/>
      <c r="AS433" s="307"/>
      <c r="AT433" s="307"/>
      <c r="AU433" s="307"/>
      <c r="AV433" s="307"/>
      <c r="AW433" s="307"/>
      <c r="AX433" s="307"/>
      <c r="AY433" s="307"/>
      <c r="AZ433" s="307"/>
      <c r="BA433" s="307"/>
      <c r="BB433" s="307"/>
      <c r="BC433" s="225"/>
      <c r="BD433" s="225"/>
      <c r="BE433" s="225"/>
      <c r="BF433" s="225" t="s">
        <v>129</v>
      </c>
      <c r="BG433" s="255">
        <f>BH433+BI433+BJ433+BK433</f>
        <v>96000</v>
      </c>
      <c r="BH433" s="226">
        <v>0</v>
      </c>
      <c r="BI433" s="226">
        <v>0</v>
      </c>
      <c r="BJ433" s="226">
        <v>0</v>
      </c>
      <c r="BK433" s="226">
        <v>96000</v>
      </c>
    </row>
    <row r="434" spans="1:63" s="223" customFormat="1" ht="55.5" customHeight="1">
      <c r="A434" s="306" t="s">
        <v>118</v>
      </c>
      <c r="B434" s="306"/>
      <c r="C434" s="306"/>
      <c r="D434" s="306"/>
      <c r="E434" s="306"/>
      <c r="F434" s="306"/>
      <c r="G434" s="306"/>
      <c r="H434" s="306"/>
      <c r="I434" s="306"/>
      <c r="J434" s="306"/>
      <c r="K434" s="306"/>
      <c r="L434" s="306"/>
      <c r="M434" s="306"/>
      <c r="N434" s="306"/>
      <c r="O434" s="306"/>
      <c r="P434" s="306"/>
      <c r="Q434" s="306"/>
      <c r="R434" s="306"/>
      <c r="S434" s="306"/>
      <c r="T434" s="306"/>
      <c r="U434" s="306"/>
      <c r="V434" s="306"/>
      <c r="W434" s="306"/>
      <c r="X434" s="306"/>
      <c r="Y434" s="306"/>
      <c r="Z434" s="306"/>
      <c r="AA434" s="306"/>
      <c r="AB434" s="306"/>
      <c r="AC434" s="306"/>
      <c r="AD434" s="306"/>
      <c r="AE434" s="306"/>
      <c r="AF434" s="306"/>
      <c r="AG434" s="306"/>
      <c r="AH434" s="306"/>
      <c r="AI434" s="306"/>
      <c r="AJ434" s="306"/>
      <c r="AK434" s="306"/>
      <c r="AL434" s="306"/>
      <c r="AM434" s="306"/>
      <c r="AN434" s="306"/>
      <c r="AO434" s="306"/>
      <c r="AP434" s="224"/>
      <c r="AQ434" s="307" t="s">
        <v>59</v>
      </c>
      <c r="AR434" s="307"/>
      <c r="AS434" s="307"/>
      <c r="AT434" s="307"/>
      <c r="AU434" s="307"/>
      <c r="AV434" s="307"/>
      <c r="AW434" s="307"/>
      <c r="AX434" s="307"/>
      <c r="AY434" s="307"/>
      <c r="AZ434" s="307"/>
      <c r="BA434" s="307"/>
      <c r="BB434" s="307"/>
      <c r="BC434" s="225"/>
      <c r="BD434" s="225"/>
      <c r="BE434" s="225"/>
      <c r="BF434" s="225" t="s">
        <v>119</v>
      </c>
      <c r="BG434" s="249">
        <f>BH434+BI434+BJ434+BK434</f>
        <v>45000</v>
      </c>
      <c r="BH434" s="226">
        <v>0</v>
      </c>
      <c r="BI434" s="226">
        <v>0</v>
      </c>
      <c r="BJ434" s="226">
        <v>0</v>
      </c>
      <c r="BK434" s="226">
        <v>45000</v>
      </c>
    </row>
    <row r="435" spans="1:63" s="223" customFormat="1" ht="34.5" customHeight="1">
      <c r="A435" s="306" t="s">
        <v>126</v>
      </c>
      <c r="B435" s="306"/>
      <c r="C435" s="306"/>
      <c r="D435" s="306"/>
      <c r="E435" s="306"/>
      <c r="F435" s="306"/>
      <c r="G435" s="306"/>
      <c r="H435" s="306"/>
      <c r="I435" s="306"/>
      <c r="J435" s="306"/>
      <c r="K435" s="306"/>
      <c r="L435" s="306"/>
      <c r="M435" s="306"/>
      <c r="N435" s="306"/>
      <c r="O435" s="306"/>
      <c r="P435" s="306"/>
      <c r="Q435" s="306"/>
      <c r="R435" s="306"/>
      <c r="S435" s="306"/>
      <c r="T435" s="306"/>
      <c r="U435" s="306"/>
      <c r="V435" s="306"/>
      <c r="W435" s="306"/>
      <c r="X435" s="306"/>
      <c r="Y435" s="306"/>
      <c r="Z435" s="306"/>
      <c r="AA435" s="306"/>
      <c r="AB435" s="306"/>
      <c r="AC435" s="306"/>
      <c r="AD435" s="306"/>
      <c r="AE435" s="306"/>
      <c r="AF435" s="306"/>
      <c r="AG435" s="306"/>
      <c r="AH435" s="306"/>
      <c r="AI435" s="306"/>
      <c r="AJ435" s="306"/>
      <c r="AK435" s="306"/>
      <c r="AL435" s="306"/>
      <c r="AM435" s="306"/>
      <c r="AN435" s="306"/>
      <c r="AO435" s="306"/>
      <c r="AP435" s="224"/>
      <c r="AQ435" s="307"/>
      <c r="AR435" s="307"/>
      <c r="AS435" s="307"/>
      <c r="AT435" s="307"/>
      <c r="AU435" s="307"/>
      <c r="AV435" s="307"/>
      <c r="AW435" s="307"/>
      <c r="AX435" s="307"/>
      <c r="AY435" s="307"/>
      <c r="AZ435" s="307"/>
      <c r="BA435" s="307"/>
      <c r="BB435" s="307"/>
      <c r="BC435" s="225"/>
      <c r="BD435" s="225"/>
      <c r="BE435" s="225"/>
      <c r="BF435" s="225" t="s">
        <v>127</v>
      </c>
      <c r="BG435" s="249">
        <f>BH435+BI435+BJ435+BK435</f>
        <v>9000</v>
      </c>
      <c r="BH435" s="226">
        <v>0</v>
      </c>
      <c r="BI435" s="226">
        <v>0</v>
      </c>
      <c r="BJ435" s="226">
        <v>0</v>
      </c>
      <c r="BK435" s="226">
        <v>9000</v>
      </c>
    </row>
    <row r="436" spans="1:63" s="273" customFormat="1" ht="36.75" customHeight="1">
      <c r="A436" s="310" t="s">
        <v>156</v>
      </c>
      <c r="B436" s="310"/>
      <c r="C436" s="310"/>
      <c r="D436" s="310"/>
      <c r="E436" s="310"/>
      <c r="F436" s="310"/>
      <c r="G436" s="310"/>
      <c r="H436" s="310"/>
      <c r="I436" s="310"/>
      <c r="J436" s="310"/>
      <c r="K436" s="310"/>
      <c r="L436" s="310"/>
      <c r="M436" s="310"/>
      <c r="N436" s="310"/>
      <c r="O436" s="310"/>
      <c r="P436" s="310"/>
      <c r="Q436" s="310"/>
      <c r="R436" s="310"/>
      <c r="S436" s="310"/>
      <c r="T436" s="310"/>
      <c r="U436" s="310"/>
      <c r="V436" s="310"/>
      <c r="W436" s="310"/>
      <c r="X436" s="310"/>
      <c r="Y436" s="310"/>
      <c r="Z436" s="310"/>
      <c r="AA436" s="310"/>
      <c r="AB436" s="310"/>
      <c r="AC436" s="310"/>
      <c r="AD436" s="310"/>
      <c r="AE436" s="310"/>
      <c r="AF436" s="310"/>
      <c r="AG436" s="310"/>
      <c r="AH436" s="310"/>
      <c r="AI436" s="310"/>
      <c r="AJ436" s="310"/>
      <c r="AK436" s="310"/>
      <c r="AL436" s="310"/>
      <c r="AM436" s="310"/>
      <c r="AN436" s="310"/>
      <c r="AO436" s="310"/>
      <c r="AP436" s="272">
        <v>500</v>
      </c>
      <c r="AQ436" s="311" t="s">
        <v>21</v>
      </c>
      <c r="AR436" s="311"/>
      <c r="AS436" s="311"/>
      <c r="AT436" s="311"/>
      <c r="AU436" s="311"/>
      <c r="AV436" s="311"/>
      <c r="AW436" s="311"/>
      <c r="AX436" s="311"/>
      <c r="AY436" s="311"/>
      <c r="AZ436" s="311"/>
      <c r="BA436" s="311"/>
      <c r="BB436" s="311"/>
      <c r="BC436" s="311"/>
      <c r="BD436" s="311"/>
      <c r="BE436" s="311"/>
      <c r="BF436" s="231" t="s">
        <v>21</v>
      </c>
      <c r="BG436" s="231">
        <f>BG438+BG439</f>
        <v>0</v>
      </c>
      <c r="BH436" s="231">
        <f>BH438+BH439</f>
        <v>0</v>
      </c>
      <c r="BI436" s="231">
        <f>BI438+BI439</f>
        <v>0</v>
      </c>
      <c r="BJ436" s="231">
        <f>BJ438+BJ439</f>
        <v>0</v>
      </c>
      <c r="BK436" s="231">
        <f>BK438+BK439</f>
        <v>0</v>
      </c>
    </row>
    <row r="437" spans="1:63" s="223" customFormat="1" ht="18.75" customHeight="1">
      <c r="A437" s="304" t="s">
        <v>47</v>
      </c>
      <c r="B437" s="304"/>
      <c r="C437" s="304"/>
      <c r="D437" s="304"/>
      <c r="E437" s="304"/>
      <c r="F437" s="304"/>
      <c r="G437" s="304"/>
      <c r="H437" s="304"/>
      <c r="I437" s="304"/>
      <c r="J437" s="304"/>
      <c r="K437" s="304"/>
      <c r="L437" s="304"/>
      <c r="M437" s="304"/>
      <c r="N437" s="304"/>
      <c r="O437" s="304"/>
      <c r="P437" s="304"/>
      <c r="Q437" s="304"/>
      <c r="R437" s="304"/>
      <c r="S437" s="304"/>
      <c r="T437" s="304"/>
      <c r="U437" s="304"/>
      <c r="V437" s="304"/>
      <c r="W437" s="304"/>
      <c r="X437" s="304"/>
      <c r="Y437" s="304"/>
      <c r="Z437" s="304"/>
      <c r="AA437" s="304"/>
      <c r="AB437" s="304"/>
      <c r="AC437" s="304"/>
      <c r="AD437" s="304"/>
      <c r="AE437" s="304"/>
      <c r="AF437" s="304"/>
      <c r="AG437" s="304"/>
      <c r="AH437" s="304"/>
      <c r="AI437" s="304"/>
      <c r="AJ437" s="304"/>
      <c r="AK437" s="304"/>
      <c r="AL437" s="304"/>
      <c r="AM437" s="304"/>
      <c r="AN437" s="304"/>
      <c r="AO437" s="304"/>
      <c r="AP437" s="274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  <c r="BC437" s="305"/>
      <c r="BD437" s="305"/>
      <c r="BE437" s="305"/>
      <c r="BF437" s="226"/>
      <c r="BG437" s="226"/>
      <c r="BH437" s="226"/>
      <c r="BI437" s="226"/>
      <c r="BJ437" s="228"/>
      <c r="BK437" s="275"/>
    </row>
    <row r="438" spans="1:63" s="223" customFormat="1" ht="7.5" customHeight="1">
      <c r="A438" s="304"/>
      <c r="B438" s="304"/>
      <c r="C438" s="304"/>
      <c r="D438" s="304"/>
      <c r="E438" s="304"/>
      <c r="F438" s="304"/>
      <c r="G438" s="304"/>
      <c r="H438" s="304"/>
      <c r="I438" s="304"/>
      <c r="J438" s="304"/>
      <c r="K438" s="304"/>
      <c r="L438" s="304"/>
      <c r="M438" s="304"/>
      <c r="N438" s="304"/>
      <c r="O438" s="304"/>
      <c r="P438" s="304"/>
      <c r="Q438" s="304"/>
      <c r="R438" s="304"/>
      <c r="S438" s="304"/>
      <c r="T438" s="304"/>
      <c r="U438" s="304"/>
      <c r="V438" s="304"/>
      <c r="W438" s="304"/>
      <c r="X438" s="304"/>
      <c r="Y438" s="304"/>
      <c r="Z438" s="304"/>
      <c r="AA438" s="304"/>
      <c r="AB438" s="304"/>
      <c r="AC438" s="304"/>
      <c r="AD438" s="304"/>
      <c r="AE438" s="304"/>
      <c r="AF438" s="304"/>
      <c r="AG438" s="304"/>
      <c r="AH438" s="304"/>
      <c r="AI438" s="304"/>
      <c r="AJ438" s="304"/>
      <c r="AK438" s="304"/>
      <c r="AL438" s="304"/>
      <c r="AM438" s="304"/>
      <c r="AN438" s="304"/>
      <c r="AO438" s="304"/>
      <c r="AP438" s="274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  <c r="BC438" s="305"/>
      <c r="BD438" s="305"/>
      <c r="BE438" s="305"/>
      <c r="BF438" s="226"/>
      <c r="BG438" s="226">
        <f>BH438+BI438+BJ438+BK438</f>
        <v>0</v>
      </c>
      <c r="BH438" s="226">
        <v>0</v>
      </c>
      <c r="BI438" s="226">
        <v>0</v>
      </c>
      <c r="BJ438" s="228">
        <v>0</v>
      </c>
      <c r="BK438" s="228">
        <v>0</v>
      </c>
    </row>
    <row r="439" spans="1:63" s="223" customFormat="1" ht="9" customHeight="1">
      <c r="A439" s="306"/>
      <c r="B439" s="306"/>
      <c r="C439" s="306"/>
      <c r="D439" s="306"/>
      <c r="E439" s="306"/>
      <c r="F439" s="306"/>
      <c r="G439" s="306"/>
      <c r="H439" s="306"/>
      <c r="I439" s="306"/>
      <c r="J439" s="306"/>
      <c r="K439" s="306"/>
      <c r="L439" s="306"/>
      <c r="M439" s="306"/>
      <c r="N439" s="306"/>
      <c r="O439" s="306"/>
      <c r="P439" s="306"/>
      <c r="Q439" s="306"/>
      <c r="R439" s="306"/>
      <c r="S439" s="306"/>
      <c r="T439" s="306"/>
      <c r="U439" s="306"/>
      <c r="V439" s="306"/>
      <c r="W439" s="306"/>
      <c r="X439" s="306"/>
      <c r="Y439" s="306"/>
      <c r="Z439" s="306"/>
      <c r="AA439" s="306"/>
      <c r="AB439" s="306"/>
      <c r="AC439" s="306"/>
      <c r="AD439" s="306"/>
      <c r="AE439" s="306"/>
      <c r="AF439" s="306"/>
      <c r="AG439" s="306"/>
      <c r="AH439" s="306"/>
      <c r="AI439" s="306"/>
      <c r="AJ439" s="306"/>
      <c r="AK439" s="306"/>
      <c r="AL439" s="306"/>
      <c r="AM439" s="306"/>
      <c r="AN439" s="306"/>
      <c r="AO439" s="306"/>
      <c r="AP439" s="276"/>
      <c r="AQ439" s="307"/>
      <c r="AR439" s="307"/>
      <c r="AS439" s="307"/>
      <c r="AT439" s="307"/>
      <c r="AU439" s="307"/>
      <c r="AV439" s="307"/>
      <c r="AW439" s="307"/>
      <c r="AX439" s="307"/>
      <c r="AY439" s="307"/>
      <c r="AZ439" s="307"/>
      <c r="BA439" s="307"/>
      <c r="BB439" s="307"/>
      <c r="BC439" s="307"/>
      <c r="BD439" s="307"/>
      <c r="BE439" s="307"/>
      <c r="BF439" s="226"/>
      <c r="BG439" s="226">
        <f>BH439+BI439+BJ439+BK439</f>
        <v>0</v>
      </c>
      <c r="BH439" s="226">
        <v>0</v>
      </c>
      <c r="BI439" s="226">
        <v>0</v>
      </c>
      <c r="BJ439" s="228">
        <v>0</v>
      </c>
      <c r="BK439" s="228">
        <v>0</v>
      </c>
    </row>
    <row r="440" spans="1:63" s="279" customFormat="1" ht="35.25" customHeight="1">
      <c r="A440" s="308" t="s">
        <v>157</v>
      </c>
      <c r="B440" s="308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  <c r="U440" s="308"/>
      <c r="V440" s="308"/>
      <c r="W440" s="308"/>
      <c r="X440" s="308"/>
      <c r="Y440" s="308"/>
      <c r="Z440" s="308"/>
      <c r="AA440" s="308"/>
      <c r="AB440" s="308"/>
      <c r="AC440" s="308"/>
      <c r="AD440" s="308"/>
      <c r="AE440" s="308"/>
      <c r="AF440" s="308"/>
      <c r="AG440" s="308"/>
      <c r="AH440" s="308"/>
      <c r="AI440" s="308"/>
      <c r="AJ440" s="308"/>
      <c r="AK440" s="308"/>
      <c r="AL440" s="308"/>
      <c r="AM440" s="308"/>
      <c r="AN440" s="308"/>
      <c r="AO440" s="308"/>
      <c r="AP440" s="277">
        <v>600</v>
      </c>
      <c r="AQ440" s="309" t="s">
        <v>21</v>
      </c>
      <c r="AR440" s="309"/>
      <c r="AS440" s="309"/>
      <c r="AT440" s="309"/>
      <c r="AU440" s="309"/>
      <c r="AV440" s="309"/>
      <c r="AW440" s="309"/>
      <c r="AX440" s="309"/>
      <c r="AY440" s="309"/>
      <c r="AZ440" s="309"/>
      <c r="BA440" s="309"/>
      <c r="BB440" s="309"/>
      <c r="BC440" s="309"/>
      <c r="BD440" s="309"/>
      <c r="BE440" s="309"/>
      <c r="BF440" s="278" t="s">
        <v>21</v>
      </c>
      <c r="BG440" s="278">
        <f>BG442+BG443</f>
        <v>0</v>
      </c>
      <c r="BH440" s="278">
        <f>BH442+BH443</f>
        <v>0</v>
      </c>
      <c r="BI440" s="278">
        <f>BI442+BI443</f>
        <v>0</v>
      </c>
      <c r="BJ440" s="278">
        <f>BJ442+BJ443</f>
        <v>0</v>
      </c>
      <c r="BK440" s="278">
        <f>BK442+BK443</f>
        <v>0</v>
      </c>
    </row>
    <row r="441" spans="1:63" s="223" customFormat="1" ht="8.25" customHeight="1">
      <c r="A441" s="304" t="s">
        <v>111</v>
      </c>
      <c r="B441" s="304"/>
      <c r="C441" s="304"/>
      <c r="D441" s="304"/>
      <c r="E441" s="304"/>
      <c r="F441" s="304"/>
      <c r="G441" s="304"/>
      <c r="H441" s="304"/>
      <c r="I441" s="304"/>
      <c r="J441" s="304"/>
      <c r="K441" s="304"/>
      <c r="L441" s="304"/>
      <c r="M441" s="304"/>
      <c r="N441" s="304"/>
      <c r="O441" s="304"/>
      <c r="P441" s="304"/>
      <c r="Q441" s="304"/>
      <c r="R441" s="304"/>
      <c r="S441" s="304"/>
      <c r="T441" s="304"/>
      <c r="U441" s="304"/>
      <c r="V441" s="304"/>
      <c r="W441" s="304"/>
      <c r="X441" s="304"/>
      <c r="Y441" s="304"/>
      <c r="Z441" s="304"/>
      <c r="AA441" s="304"/>
      <c r="AB441" s="304"/>
      <c r="AC441" s="304"/>
      <c r="AD441" s="304"/>
      <c r="AE441" s="304"/>
      <c r="AF441" s="304"/>
      <c r="AG441" s="304"/>
      <c r="AH441" s="304"/>
      <c r="AI441" s="304"/>
      <c r="AJ441" s="304"/>
      <c r="AK441" s="304"/>
      <c r="AL441" s="304"/>
      <c r="AM441" s="304"/>
      <c r="AN441" s="304"/>
      <c r="AO441" s="304"/>
      <c r="AP441" s="274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  <c r="BC441" s="305"/>
      <c r="BD441" s="305"/>
      <c r="BE441" s="305"/>
      <c r="BF441" s="226"/>
      <c r="BG441" s="226"/>
      <c r="BH441" s="226"/>
      <c r="BI441" s="226"/>
      <c r="BJ441" s="228"/>
      <c r="BK441" s="275"/>
    </row>
    <row r="442" spans="1:63" s="223" customFormat="1" ht="8.25" customHeight="1">
      <c r="A442" s="304"/>
      <c r="B442" s="304"/>
      <c r="C442" s="304"/>
      <c r="D442" s="304"/>
      <c r="E442" s="304"/>
      <c r="F442" s="304"/>
      <c r="G442" s="304"/>
      <c r="H442" s="304"/>
      <c r="I442" s="304"/>
      <c r="J442" s="304"/>
      <c r="K442" s="304"/>
      <c r="L442" s="304"/>
      <c r="M442" s="304"/>
      <c r="N442" s="304"/>
      <c r="O442" s="304"/>
      <c r="P442" s="304"/>
      <c r="Q442" s="304"/>
      <c r="R442" s="304"/>
      <c r="S442" s="304"/>
      <c r="T442" s="304"/>
      <c r="U442" s="304"/>
      <c r="V442" s="304"/>
      <c r="W442" s="304"/>
      <c r="X442" s="304"/>
      <c r="Y442" s="304"/>
      <c r="Z442" s="304"/>
      <c r="AA442" s="304"/>
      <c r="AB442" s="304"/>
      <c r="AC442" s="304"/>
      <c r="AD442" s="304"/>
      <c r="AE442" s="304"/>
      <c r="AF442" s="304"/>
      <c r="AG442" s="304"/>
      <c r="AH442" s="304"/>
      <c r="AI442" s="304"/>
      <c r="AJ442" s="304"/>
      <c r="AK442" s="304"/>
      <c r="AL442" s="304"/>
      <c r="AM442" s="304"/>
      <c r="AN442" s="304"/>
      <c r="AO442" s="304"/>
      <c r="AP442" s="280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  <c r="BC442" s="305"/>
      <c r="BD442" s="305"/>
      <c r="BE442" s="305"/>
      <c r="BF442" s="226"/>
      <c r="BG442" s="226">
        <f>BH442+BI442+BJ442+BK442</f>
        <v>0</v>
      </c>
      <c r="BH442" s="226">
        <v>0</v>
      </c>
      <c r="BI442" s="226">
        <v>0</v>
      </c>
      <c r="BJ442" s="228">
        <v>0</v>
      </c>
      <c r="BK442" s="228">
        <v>0</v>
      </c>
    </row>
    <row r="443" spans="1:63" s="223" customFormat="1" ht="15" customHeight="1">
      <c r="A443" s="306"/>
      <c r="B443" s="306"/>
      <c r="C443" s="306"/>
      <c r="D443" s="306"/>
      <c r="E443" s="306"/>
      <c r="F443" s="306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  <c r="AA443" s="306"/>
      <c r="AB443" s="306"/>
      <c r="AC443" s="306"/>
      <c r="AD443" s="306"/>
      <c r="AE443" s="306"/>
      <c r="AF443" s="306"/>
      <c r="AG443" s="306"/>
      <c r="AH443" s="306"/>
      <c r="AI443" s="306"/>
      <c r="AJ443" s="306"/>
      <c r="AK443" s="306"/>
      <c r="AL443" s="306"/>
      <c r="AM443" s="306"/>
      <c r="AN443" s="306"/>
      <c r="AO443" s="306"/>
      <c r="AP443" s="276"/>
      <c r="AQ443" s="307"/>
      <c r="AR443" s="307"/>
      <c r="AS443" s="307"/>
      <c r="AT443" s="307"/>
      <c r="AU443" s="307"/>
      <c r="AV443" s="307"/>
      <c r="AW443" s="307"/>
      <c r="AX443" s="307"/>
      <c r="AY443" s="307"/>
      <c r="AZ443" s="307"/>
      <c r="BA443" s="307"/>
      <c r="BB443" s="307"/>
      <c r="BC443" s="307"/>
      <c r="BD443" s="307"/>
      <c r="BE443" s="307"/>
      <c r="BF443" s="226"/>
      <c r="BG443" s="226">
        <f>BH443+BI443+BJ443+BK443</f>
        <v>0</v>
      </c>
      <c r="BH443" s="226">
        <v>0</v>
      </c>
      <c r="BI443" s="226">
        <v>0</v>
      </c>
      <c r="BJ443" s="228">
        <v>0</v>
      </c>
      <c r="BK443" s="228">
        <v>0</v>
      </c>
    </row>
    <row r="444" spans="1:63" s="285" customFormat="1" ht="35.25" customHeight="1">
      <c r="A444" s="302" t="s">
        <v>158</v>
      </c>
      <c r="B444" s="302"/>
      <c r="C444" s="302"/>
      <c r="D444" s="302"/>
      <c r="E444" s="302"/>
      <c r="F444" s="302"/>
      <c r="G444" s="302"/>
      <c r="H444" s="302"/>
      <c r="I444" s="302"/>
      <c r="J444" s="302"/>
      <c r="K444" s="302"/>
      <c r="L444" s="302"/>
      <c r="M444" s="302"/>
      <c r="N444" s="302"/>
      <c r="O444" s="302"/>
      <c r="P444" s="302"/>
      <c r="Q444" s="302"/>
      <c r="R444" s="302"/>
      <c r="S444" s="302"/>
      <c r="T444" s="302"/>
      <c r="U444" s="302"/>
      <c r="V444" s="302"/>
      <c r="W444" s="302"/>
      <c r="X444" s="302"/>
      <c r="Y444" s="302"/>
      <c r="Z444" s="302"/>
      <c r="AA444" s="302"/>
      <c r="AB444" s="302"/>
      <c r="AC444" s="302"/>
      <c r="AD444" s="302"/>
      <c r="AE444" s="302"/>
      <c r="AF444" s="302"/>
      <c r="AG444" s="302"/>
      <c r="AH444" s="302"/>
      <c r="AI444" s="302"/>
      <c r="AJ444" s="302"/>
      <c r="AK444" s="302"/>
      <c r="AL444" s="302"/>
      <c r="AM444" s="302"/>
      <c r="AN444" s="302"/>
      <c r="AO444" s="302"/>
      <c r="AP444" s="281" t="s">
        <v>21</v>
      </c>
      <c r="AQ444" s="303" t="s">
        <v>21</v>
      </c>
      <c r="AR444" s="303"/>
      <c r="AS444" s="303"/>
      <c r="AT444" s="303"/>
      <c r="AU444" s="303"/>
      <c r="AV444" s="303"/>
      <c r="AW444" s="303"/>
      <c r="AX444" s="303"/>
      <c r="AY444" s="303"/>
      <c r="AZ444" s="303"/>
      <c r="BA444" s="303"/>
      <c r="BB444" s="303"/>
      <c r="BC444" s="303"/>
      <c r="BD444" s="303"/>
      <c r="BE444" s="303"/>
      <c r="BF444" s="282" t="s">
        <v>21</v>
      </c>
      <c r="BG444" s="283">
        <f>BH444+BI444+BJ444+BK444</f>
        <v>0</v>
      </c>
      <c r="BH444" s="283">
        <v>0</v>
      </c>
      <c r="BI444" s="283">
        <v>0</v>
      </c>
      <c r="BJ444" s="284">
        <v>0</v>
      </c>
      <c r="BK444" s="284">
        <v>0</v>
      </c>
    </row>
    <row r="445" spans="1:63" s="288" customFormat="1" ht="24" customHeight="1">
      <c r="A445" s="298" t="s">
        <v>159</v>
      </c>
      <c r="B445" s="298"/>
      <c r="C445" s="298"/>
      <c r="D445" s="298"/>
      <c r="E445" s="298"/>
      <c r="F445" s="298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  <c r="AA445" s="298"/>
      <c r="AB445" s="298"/>
      <c r="AC445" s="298"/>
      <c r="AD445" s="298"/>
      <c r="AE445" s="298"/>
      <c r="AF445" s="298"/>
      <c r="AG445" s="298"/>
      <c r="AH445" s="298"/>
      <c r="AI445" s="298"/>
      <c r="AJ445" s="298"/>
      <c r="AK445" s="298"/>
      <c r="AL445" s="298"/>
      <c r="AM445" s="298"/>
      <c r="AN445" s="298"/>
      <c r="AO445" s="298"/>
      <c r="AP445" s="286"/>
      <c r="AQ445" s="299"/>
      <c r="AR445" s="299"/>
      <c r="AS445" s="299"/>
      <c r="AT445" s="299"/>
      <c r="AU445" s="299"/>
      <c r="AV445" s="299"/>
      <c r="AW445" s="299"/>
      <c r="AX445" s="299"/>
      <c r="AY445" s="299"/>
      <c r="AZ445" s="299"/>
      <c r="BA445" s="299"/>
      <c r="BB445" s="299"/>
      <c r="BC445" s="299"/>
      <c r="BD445" s="299"/>
      <c r="BE445" s="299"/>
      <c r="BF445" s="287"/>
      <c r="BG445" s="287"/>
      <c r="BH445" s="287"/>
      <c r="BI445" s="287"/>
      <c r="BJ445" s="300" t="s">
        <v>379</v>
      </c>
      <c r="BK445" s="300"/>
    </row>
    <row r="446" spans="1:63" s="288" customFormat="1" ht="12.75" customHeight="1">
      <c r="A446" s="296"/>
      <c r="B446" s="296"/>
      <c r="C446" s="296"/>
      <c r="D446" s="296"/>
      <c r="E446" s="296"/>
      <c r="F446" s="296"/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  <c r="X446" s="296"/>
      <c r="Y446" s="296"/>
      <c r="Z446" s="296"/>
      <c r="AA446" s="296"/>
      <c r="AB446" s="296"/>
      <c r="AC446" s="296"/>
      <c r="AD446" s="296"/>
      <c r="AE446" s="296"/>
      <c r="AF446" s="296"/>
      <c r="AG446" s="296"/>
      <c r="AH446" s="296"/>
      <c r="AI446" s="296"/>
      <c r="AJ446" s="296"/>
      <c r="AK446" s="296"/>
      <c r="AL446" s="296"/>
      <c r="AM446" s="296"/>
      <c r="AN446" s="296"/>
      <c r="AO446" s="296"/>
      <c r="AP446" s="286"/>
      <c r="AQ446" s="299"/>
      <c r="AR446" s="299"/>
      <c r="AS446" s="299"/>
      <c r="AT446" s="299"/>
      <c r="AU446" s="299"/>
      <c r="AV446" s="299"/>
      <c r="AW446" s="299"/>
      <c r="AX446" s="299"/>
      <c r="AY446" s="299"/>
      <c r="AZ446" s="299"/>
      <c r="BA446" s="299"/>
      <c r="BB446" s="299"/>
      <c r="BC446" s="299"/>
      <c r="BD446" s="299"/>
      <c r="BE446" s="299"/>
      <c r="BF446" s="287"/>
      <c r="BG446" s="287"/>
      <c r="BH446" s="287"/>
      <c r="BI446" s="287"/>
      <c r="BJ446" s="301" t="s">
        <v>160</v>
      </c>
      <c r="BK446" s="301"/>
    </row>
    <row r="447" spans="1:63" s="288" customFormat="1" ht="30" customHeight="1">
      <c r="A447" s="298" t="s">
        <v>161</v>
      </c>
      <c r="B447" s="298"/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  <c r="AA447" s="298"/>
      <c r="AB447" s="298"/>
      <c r="AC447" s="298"/>
      <c r="AD447" s="298"/>
      <c r="AE447" s="298"/>
      <c r="AF447" s="298"/>
      <c r="AG447" s="298"/>
      <c r="AH447" s="298"/>
      <c r="AI447" s="298"/>
      <c r="AJ447" s="298"/>
      <c r="AK447" s="298"/>
      <c r="AL447" s="298"/>
      <c r="AM447" s="298"/>
      <c r="AN447" s="298"/>
      <c r="AO447" s="298"/>
      <c r="AP447" s="286"/>
      <c r="AQ447" s="299"/>
      <c r="AR447" s="299"/>
      <c r="AS447" s="299"/>
      <c r="AT447" s="299"/>
      <c r="AU447" s="299"/>
      <c r="AV447" s="299"/>
      <c r="AW447" s="299"/>
      <c r="AX447" s="299"/>
      <c r="AY447" s="299"/>
      <c r="AZ447" s="299"/>
      <c r="BA447" s="299"/>
      <c r="BB447" s="299"/>
      <c r="BC447" s="299"/>
      <c r="BD447" s="299"/>
      <c r="BE447" s="299"/>
      <c r="BF447" s="287"/>
      <c r="BG447" s="287"/>
      <c r="BH447" s="287"/>
      <c r="BI447" s="287"/>
      <c r="BJ447" s="300" t="s">
        <v>380</v>
      </c>
      <c r="BK447" s="300"/>
    </row>
    <row r="448" spans="1:63" s="288" customFormat="1" ht="29.25" customHeight="1">
      <c r="A448" s="298"/>
      <c r="B448" s="298"/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  <c r="AA448" s="298"/>
      <c r="AB448" s="298"/>
      <c r="AC448" s="298"/>
      <c r="AD448" s="298"/>
      <c r="AE448" s="298"/>
      <c r="AF448" s="298"/>
      <c r="AG448" s="298"/>
      <c r="AH448" s="298"/>
      <c r="AI448" s="298"/>
      <c r="AJ448" s="298"/>
      <c r="AK448" s="298"/>
      <c r="AL448" s="298"/>
      <c r="AM448" s="298"/>
      <c r="AN448" s="298"/>
      <c r="AO448" s="298"/>
      <c r="AP448" s="286"/>
      <c r="AQ448" s="299"/>
      <c r="AR448" s="299"/>
      <c r="AS448" s="299"/>
      <c r="AT448" s="299"/>
      <c r="AU448" s="299"/>
      <c r="AV448" s="299"/>
      <c r="AW448" s="299"/>
      <c r="AX448" s="299"/>
      <c r="AY448" s="299"/>
      <c r="AZ448" s="299"/>
      <c r="BA448" s="299"/>
      <c r="BB448" s="299"/>
      <c r="BC448" s="287"/>
      <c r="BD448" s="287"/>
      <c r="BE448" s="287"/>
      <c r="BF448" s="287"/>
      <c r="BG448" s="287"/>
      <c r="BH448" s="287"/>
      <c r="BI448" s="287"/>
      <c r="BJ448" s="301" t="s">
        <v>160</v>
      </c>
      <c r="BK448" s="301"/>
    </row>
    <row r="449" spans="42:63" s="216" customFormat="1" ht="13.5" customHeight="1">
      <c r="AP449" s="289"/>
      <c r="AQ449" s="289"/>
      <c r="AR449" s="289"/>
      <c r="AS449" s="289"/>
      <c r="AT449" s="289"/>
      <c r="AU449" s="289"/>
      <c r="AV449" s="289"/>
      <c r="AW449" s="289"/>
      <c r="AX449" s="289"/>
      <c r="AY449" s="289"/>
      <c r="AZ449" s="289"/>
      <c r="BA449" s="289"/>
      <c r="BB449" s="289"/>
      <c r="BC449" s="289"/>
      <c r="BD449" s="289"/>
      <c r="BE449" s="289"/>
      <c r="BF449" s="289"/>
      <c r="BG449" s="289"/>
      <c r="BH449" s="289"/>
      <c r="BI449" s="289"/>
      <c r="BJ449" s="289"/>
      <c r="BK449" s="289"/>
    </row>
    <row r="450" spans="1:63" s="216" customFormat="1" ht="25.5" customHeight="1">
      <c r="A450" s="290"/>
      <c r="B450" s="292" t="s">
        <v>162</v>
      </c>
      <c r="C450" s="292"/>
      <c r="D450" s="292"/>
      <c r="E450" s="292"/>
      <c r="F450" s="292"/>
      <c r="G450" s="292"/>
      <c r="I450" s="293" t="s">
        <v>163</v>
      </c>
      <c r="J450" s="293"/>
      <c r="K450" s="293"/>
      <c r="L450" s="293"/>
      <c r="M450" s="293"/>
      <c r="N450" s="293"/>
      <c r="O450" s="293"/>
      <c r="P450" s="293"/>
      <c r="Q450" s="293"/>
      <c r="R450" s="293"/>
      <c r="S450" s="293"/>
      <c r="T450" s="293"/>
      <c r="U450" s="293"/>
      <c r="V450" s="293"/>
      <c r="W450" s="293"/>
      <c r="X450" s="293"/>
      <c r="Y450" s="293"/>
      <c r="Z450" s="293"/>
      <c r="AA450" s="294">
        <v>20</v>
      </c>
      <c r="AB450" s="294"/>
      <c r="AC450" s="294"/>
      <c r="AD450" s="294"/>
      <c r="AE450" s="295" t="s">
        <v>164</v>
      </c>
      <c r="AF450" s="295"/>
      <c r="AG450" s="295"/>
      <c r="AH450" s="295"/>
      <c r="AP450" s="289"/>
      <c r="AQ450" s="289"/>
      <c r="AR450" s="289"/>
      <c r="AS450" s="289"/>
      <c r="AT450" s="289"/>
      <c r="AU450" s="289"/>
      <c r="AV450" s="289"/>
      <c r="AW450" s="289"/>
      <c r="AX450" s="289"/>
      <c r="AY450" s="289"/>
      <c r="AZ450" s="289"/>
      <c r="BA450" s="289"/>
      <c r="BB450" s="289"/>
      <c r="BC450" s="289"/>
      <c r="BD450" s="289"/>
      <c r="BE450" s="289"/>
      <c r="BF450" s="289"/>
      <c r="BG450" s="289"/>
      <c r="BH450" s="289"/>
      <c r="BI450" s="289"/>
      <c r="BJ450" s="289"/>
      <c r="BK450" s="289"/>
    </row>
    <row r="451" spans="42:63" s="216" customFormat="1" ht="13.5" customHeight="1">
      <c r="AP451" s="289"/>
      <c r="AQ451" s="289"/>
      <c r="AR451" s="289"/>
      <c r="AS451" s="289"/>
      <c r="AT451" s="289"/>
      <c r="AU451" s="289"/>
      <c r="AV451" s="289"/>
      <c r="AW451" s="289"/>
      <c r="AX451" s="289"/>
      <c r="AY451" s="289"/>
      <c r="AZ451" s="289"/>
      <c r="BA451" s="289"/>
      <c r="BB451" s="289"/>
      <c r="BC451" s="289"/>
      <c r="BD451" s="289"/>
      <c r="BE451" s="289"/>
      <c r="BF451" s="289"/>
      <c r="BG451" s="289"/>
      <c r="BH451" s="289"/>
      <c r="BI451" s="289"/>
      <c r="BJ451" s="289"/>
      <c r="BK451" s="289"/>
    </row>
    <row r="452" spans="1:68" s="201" customFormat="1" ht="147" customHeight="1">
      <c r="A452" s="296"/>
      <c r="B452" s="296"/>
      <c r="C452" s="296"/>
      <c r="D452" s="296"/>
      <c r="E452" s="296"/>
      <c r="F452" s="296"/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  <c r="X452" s="296"/>
      <c r="Y452" s="296"/>
      <c r="Z452" s="296"/>
      <c r="AA452" s="296"/>
      <c r="AB452" s="296"/>
      <c r="AC452" s="296"/>
      <c r="AD452" s="296"/>
      <c r="AE452" s="296"/>
      <c r="AF452" s="296"/>
      <c r="AG452" s="296"/>
      <c r="AH452" s="296"/>
      <c r="AI452" s="296"/>
      <c r="AJ452" s="296"/>
      <c r="AK452" s="296"/>
      <c r="AL452" s="296"/>
      <c r="AM452" s="296"/>
      <c r="AN452" s="296"/>
      <c r="AO452" s="296"/>
      <c r="AP452" s="296"/>
      <c r="AQ452" s="296"/>
      <c r="AR452" s="296"/>
      <c r="AS452" s="296"/>
      <c r="AT452" s="296"/>
      <c r="AU452" s="296"/>
      <c r="AV452" s="296"/>
      <c r="AW452" s="296"/>
      <c r="AX452" s="296"/>
      <c r="AY452" s="296"/>
      <c r="AZ452" s="296"/>
      <c r="BA452" s="296"/>
      <c r="BB452" s="296"/>
      <c r="BC452" s="296"/>
      <c r="BD452" s="296"/>
      <c r="BE452" s="296"/>
      <c r="BF452" s="296"/>
      <c r="BG452" s="296"/>
      <c r="BH452" s="296"/>
      <c r="BI452" s="296"/>
      <c r="BJ452" s="296"/>
      <c r="BK452" s="296"/>
      <c r="BN452" s="297"/>
      <c r="BO452" s="297"/>
      <c r="BP452" s="297"/>
    </row>
    <row r="453" spans="42:68" s="201" customFormat="1" ht="15" customHeight="1">
      <c r="AP453" s="202"/>
      <c r="AQ453" s="202"/>
      <c r="AR453" s="202"/>
      <c r="AS453" s="202"/>
      <c r="AT453" s="202"/>
      <c r="AU453" s="202"/>
      <c r="AV453" s="202"/>
      <c r="AW453" s="202"/>
      <c r="AX453" s="202"/>
      <c r="AY453" s="202"/>
      <c r="AZ453" s="202"/>
      <c r="BA453" s="202"/>
      <c r="BB453" s="202"/>
      <c r="BC453" s="202"/>
      <c r="BD453" s="202"/>
      <c r="BE453" s="202"/>
      <c r="BF453" s="202"/>
      <c r="BG453" s="202"/>
      <c r="BH453" s="202"/>
      <c r="BI453" s="202"/>
      <c r="BJ453" s="202"/>
      <c r="BK453" s="202"/>
      <c r="BN453" s="291"/>
      <c r="BO453" s="291"/>
      <c r="BP453" s="291"/>
    </row>
    <row r="454" spans="42:63" s="201" customFormat="1" ht="15"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202"/>
      <c r="BG454" s="202"/>
      <c r="BH454" s="202"/>
      <c r="BI454" s="202"/>
      <c r="BJ454" s="202"/>
      <c r="BK454" s="202"/>
    </row>
    <row r="455" spans="42:63" s="201" customFormat="1" ht="15"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202"/>
      <c r="BG455" s="202"/>
      <c r="BH455" s="202"/>
      <c r="BI455" s="202"/>
      <c r="BJ455" s="202"/>
      <c r="BK455" s="202"/>
    </row>
    <row r="456" spans="42:63" s="201" customFormat="1" ht="15">
      <c r="AP456" s="202"/>
      <c r="AQ456" s="202"/>
      <c r="AR456" s="202"/>
      <c r="AS456" s="202"/>
      <c r="AT456" s="202"/>
      <c r="AU456" s="202"/>
      <c r="AV456" s="202"/>
      <c r="AW456" s="202"/>
      <c r="AX456" s="202"/>
      <c r="AY456" s="202"/>
      <c r="AZ456" s="202"/>
      <c r="BA456" s="202"/>
      <c r="BB456" s="202"/>
      <c r="BC456" s="202"/>
      <c r="BD456" s="202"/>
      <c r="BE456" s="202"/>
      <c r="BF456" s="202"/>
      <c r="BG456" s="202"/>
      <c r="BH456" s="202"/>
      <c r="BI456" s="202"/>
      <c r="BJ456" s="202"/>
      <c r="BK456" s="202"/>
    </row>
    <row r="457" spans="42:63" s="201" customFormat="1" ht="15"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2"/>
      <c r="AZ457" s="202"/>
      <c r="BA457" s="202"/>
      <c r="BB457" s="202"/>
      <c r="BC457" s="202"/>
      <c r="BD457" s="202"/>
      <c r="BE457" s="202"/>
      <c r="BF457" s="202"/>
      <c r="BG457" s="202"/>
      <c r="BH457" s="202"/>
      <c r="BI457" s="202"/>
      <c r="BJ457" s="202"/>
      <c r="BK457" s="202"/>
    </row>
  </sheetData>
  <sheetProtection selectLockedCells="1" selectUnlockedCells="1"/>
  <mergeCells count="892">
    <mergeCell ref="A2:BK2"/>
    <mergeCell ref="A3:BK3"/>
    <mergeCell ref="A4:BK4"/>
    <mergeCell ref="BG6:BK6"/>
    <mergeCell ref="A11:AO15"/>
    <mergeCell ref="AP11:AP15"/>
    <mergeCell ref="AQ11:AX15"/>
    <mergeCell ref="BF11:BF15"/>
    <mergeCell ref="BG11:BG15"/>
    <mergeCell ref="BH11:BK11"/>
    <mergeCell ref="BH12:BK12"/>
    <mergeCell ref="BH13:BI13"/>
    <mergeCell ref="BJ13:BJ15"/>
    <mergeCell ref="BK13:BK15"/>
    <mergeCell ref="BH14:BH15"/>
    <mergeCell ref="BI14:BI15"/>
    <mergeCell ref="BH7:BK7"/>
    <mergeCell ref="BH8:BI8"/>
    <mergeCell ref="AP10:BI10"/>
    <mergeCell ref="A18:AO18"/>
    <mergeCell ref="AQ18:BE18"/>
    <mergeCell ref="A19:AO19"/>
    <mergeCell ref="AQ19:BE19"/>
    <mergeCell ref="A16:AO16"/>
    <mergeCell ref="AQ16:BE16"/>
    <mergeCell ref="A17:AO17"/>
    <mergeCell ref="AQ17:BE17"/>
    <mergeCell ref="A22:AO22"/>
    <mergeCell ref="AQ22:BB22"/>
    <mergeCell ref="A23:AO23"/>
    <mergeCell ref="AQ23:BB23"/>
    <mergeCell ref="A20:AO20"/>
    <mergeCell ref="AQ20:BE20"/>
    <mergeCell ref="A21:AO21"/>
    <mergeCell ref="AQ21:BE21"/>
    <mergeCell ref="A26:AO26"/>
    <mergeCell ref="AQ26:BB26"/>
    <mergeCell ref="A27:AO27"/>
    <mergeCell ref="AQ27:BB27"/>
    <mergeCell ref="A24:AO24"/>
    <mergeCell ref="AQ24:BB24"/>
    <mergeCell ref="A25:AO25"/>
    <mergeCell ref="AQ25:BB25"/>
    <mergeCell ref="A30:AO30"/>
    <mergeCell ref="AQ30:BB30"/>
    <mergeCell ref="A31:AO31"/>
    <mergeCell ref="AQ31:BB31"/>
    <mergeCell ref="A28:AO28"/>
    <mergeCell ref="AQ28:BB28"/>
    <mergeCell ref="A29:AO29"/>
    <mergeCell ref="AQ29:BB29"/>
    <mergeCell ref="A34:AO34"/>
    <mergeCell ref="AQ34:BB34"/>
    <mergeCell ref="A35:AO35"/>
    <mergeCell ref="AQ35:BB35"/>
    <mergeCell ref="A32:AO32"/>
    <mergeCell ref="AQ32:BB32"/>
    <mergeCell ref="A33:AO33"/>
    <mergeCell ref="AQ33:BB33"/>
    <mergeCell ref="A38:AO38"/>
    <mergeCell ref="AQ38:BB38"/>
    <mergeCell ref="A39:AO39"/>
    <mergeCell ref="AQ39:BB39"/>
    <mergeCell ref="A36:AO36"/>
    <mergeCell ref="AQ36:BB36"/>
    <mergeCell ref="A37:AO37"/>
    <mergeCell ref="AQ37:BB37"/>
    <mergeCell ref="A42:AO42"/>
    <mergeCell ref="AQ42:BE42"/>
    <mergeCell ref="A43:AO43"/>
    <mergeCell ref="AQ43:BB43"/>
    <mergeCell ref="A40:AO40"/>
    <mergeCell ref="AQ40:BB40"/>
    <mergeCell ref="A41:AO41"/>
    <mergeCell ref="AQ41:BB41"/>
    <mergeCell ref="A46:AO46"/>
    <mergeCell ref="AQ46:BB46"/>
    <mergeCell ref="A47:AO47"/>
    <mergeCell ref="AQ47:BB47"/>
    <mergeCell ref="A44:AO44"/>
    <mergeCell ref="AQ44:BE44"/>
    <mergeCell ref="A45:AO45"/>
    <mergeCell ref="AQ45:BE45"/>
    <mergeCell ref="A50:AO50"/>
    <mergeCell ref="AQ50:BE50"/>
    <mergeCell ref="A51:AO51"/>
    <mergeCell ref="AQ51:BB51"/>
    <mergeCell ref="A48:AO48"/>
    <mergeCell ref="AQ48:BB48"/>
    <mergeCell ref="A49:AO49"/>
    <mergeCell ref="AQ49:BE49"/>
    <mergeCell ref="A54:AO54"/>
    <mergeCell ref="AQ54:BB54"/>
    <mergeCell ref="A55:AO55"/>
    <mergeCell ref="AQ55:BB55"/>
    <mergeCell ref="A52:AO52"/>
    <mergeCell ref="AQ52:BB52"/>
    <mergeCell ref="A53:AO53"/>
    <mergeCell ref="AQ53:BB53"/>
    <mergeCell ref="A58:AO58"/>
    <mergeCell ref="AQ58:BB58"/>
    <mergeCell ref="A59:AO59"/>
    <mergeCell ref="AQ59:BB59"/>
    <mergeCell ref="A56:AO56"/>
    <mergeCell ref="AQ56:BB56"/>
    <mergeCell ref="A57:AO57"/>
    <mergeCell ref="AQ57:BB57"/>
    <mergeCell ref="A62:AO62"/>
    <mergeCell ref="AQ62:BB62"/>
    <mergeCell ref="A63:AO63"/>
    <mergeCell ref="AQ63:BB63"/>
    <mergeCell ref="A60:AO60"/>
    <mergeCell ref="AQ60:BB60"/>
    <mergeCell ref="A61:AO61"/>
    <mergeCell ref="AQ61:BB61"/>
    <mergeCell ref="A66:AO66"/>
    <mergeCell ref="AQ66:BE66"/>
    <mergeCell ref="A67:AO67"/>
    <mergeCell ref="AQ67:BB67"/>
    <mergeCell ref="A64:AO64"/>
    <mergeCell ref="AQ64:BB64"/>
    <mergeCell ref="A65:AO65"/>
    <mergeCell ref="AQ65:BE65"/>
    <mergeCell ref="A70:AO70"/>
    <mergeCell ref="AQ70:BE70"/>
    <mergeCell ref="A71:AO71"/>
    <mergeCell ref="AQ71:BE71"/>
    <mergeCell ref="A68:AO68"/>
    <mergeCell ref="AQ68:BB68"/>
    <mergeCell ref="A69:AO69"/>
    <mergeCell ref="AQ69:BE69"/>
    <mergeCell ref="A74:AO74"/>
    <mergeCell ref="AQ74:AX74"/>
    <mergeCell ref="A75:AO75"/>
    <mergeCell ref="AQ75:BE75"/>
    <mergeCell ref="A72:AO72"/>
    <mergeCell ref="AQ72:BE72"/>
    <mergeCell ref="A73:AO73"/>
    <mergeCell ref="AQ73:BE73"/>
    <mergeCell ref="A78:AO78"/>
    <mergeCell ref="AQ78:BE78"/>
    <mergeCell ref="A79:AO79"/>
    <mergeCell ref="AQ79:BB79"/>
    <mergeCell ref="A76:AO76"/>
    <mergeCell ref="AQ76:BE76"/>
    <mergeCell ref="A77:AO77"/>
    <mergeCell ref="AQ77:BE77"/>
    <mergeCell ref="A82:AO82"/>
    <mergeCell ref="AQ82:BB82"/>
    <mergeCell ref="A83:AO83"/>
    <mergeCell ref="AQ83:BB83"/>
    <mergeCell ref="A80:AO80"/>
    <mergeCell ref="AQ80:BB80"/>
    <mergeCell ref="A81:AO81"/>
    <mergeCell ref="AQ81:BB81"/>
    <mergeCell ref="A86:AO86"/>
    <mergeCell ref="AQ86:BB86"/>
    <mergeCell ref="A87:AO87"/>
    <mergeCell ref="AQ87:BB87"/>
    <mergeCell ref="A84:AO84"/>
    <mergeCell ref="AQ84:BB84"/>
    <mergeCell ref="A85:AO85"/>
    <mergeCell ref="AQ85:BB85"/>
    <mergeCell ref="A90:AO90"/>
    <mergeCell ref="AQ90:BB90"/>
    <mergeCell ref="A91:AO91"/>
    <mergeCell ref="AQ91:BB91"/>
    <mergeCell ref="A88:AO88"/>
    <mergeCell ref="AQ88:BB88"/>
    <mergeCell ref="A89:AO89"/>
    <mergeCell ref="AQ89:BB89"/>
    <mergeCell ref="A94:AO94"/>
    <mergeCell ref="AQ94:BE94"/>
    <mergeCell ref="A95:BK95"/>
    <mergeCell ref="A96:AO96"/>
    <mergeCell ref="AQ96:BB96"/>
    <mergeCell ref="A92:AO92"/>
    <mergeCell ref="AQ92:BB92"/>
    <mergeCell ref="A93:AO93"/>
    <mergeCell ref="AQ93:BB93"/>
    <mergeCell ref="A99:AO99"/>
    <mergeCell ref="AQ99:BB99"/>
    <mergeCell ref="A100:AO100"/>
    <mergeCell ref="AQ100:BB100"/>
    <mergeCell ref="A97:AO97"/>
    <mergeCell ref="AQ97:BE97"/>
    <mergeCell ref="A98:AO98"/>
    <mergeCell ref="AQ98:BE98"/>
    <mergeCell ref="A103:AO103"/>
    <mergeCell ref="AQ103:BE103"/>
    <mergeCell ref="A104:AO104"/>
    <mergeCell ref="AQ104:BB104"/>
    <mergeCell ref="A101:AO101"/>
    <mergeCell ref="AQ101:BB101"/>
    <mergeCell ref="A102:AO102"/>
    <mergeCell ref="AQ102:BE102"/>
    <mergeCell ref="A107:AO107"/>
    <mergeCell ref="AQ107:BB107"/>
    <mergeCell ref="A108:AO108"/>
    <mergeCell ref="AQ108:BB108"/>
    <mergeCell ref="A105:AO105"/>
    <mergeCell ref="AQ105:BB105"/>
    <mergeCell ref="A106:AO106"/>
    <mergeCell ref="AQ106:BB106"/>
    <mergeCell ref="A111:AO111"/>
    <mergeCell ref="AQ111:BB111"/>
    <mergeCell ref="A112:AO112"/>
    <mergeCell ref="AQ112:BB112"/>
    <mergeCell ref="A109:AO109"/>
    <mergeCell ref="AQ109:BB109"/>
    <mergeCell ref="A110:AO110"/>
    <mergeCell ref="AQ110:BB110"/>
    <mergeCell ref="A115:AO115"/>
    <mergeCell ref="AQ115:BB115"/>
    <mergeCell ref="A116:AO116"/>
    <mergeCell ref="AQ116:BB116"/>
    <mergeCell ref="A113:AO113"/>
    <mergeCell ref="AQ113:BB113"/>
    <mergeCell ref="A114:AO114"/>
    <mergeCell ref="AQ114:BB114"/>
    <mergeCell ref="A119:AO119"/>
    <mergeCell ref="AQ119:BE119"/>
    <mergeCell ref="A120:AO120"/>
    <mergeCell ref="AQ120:BB120"/>
    <mergeCell ref="A117:AO117"/>
    <mergeCell ref="AQ117:BB117"/>
    <mergeCell ref="A118:AO118"/>
    <mergeCell ref="AQ118:BE118"/>
    <mergeCell ref="A123:AO123"/>
    <mergeCell ref="AQ123:BE123"/>
    <mergeCell ref="A124:AO124"/>
    <mergeCell ref="AQ124:BE124"/>
    <mergeCell ref="A121:AO121"/>
    <mergeCell ref="AQ121:BB121"/>
    <mergeCell ref="A122:AO122"/>
    <mergeCell ref="AQ122:BE122"/>
    <mergeCell ref="A127:AO127"/>
    <mergeCell ref="AQ127:AX127"/>
    <mergeCell ref="A128:AO128"/>
    <mergeCell ref="AQ128:BE128"/>
    <mergeCell ref="A125:AO125"/>
    <mergeCell ref="AQ125:BE125"/>
    <mergeCell ref="A126:AO126"/>
    <mergeCell ref="AQ126:BE126"/>
    <mergeCell ref="A131:AO131"/>
    <mergeCell ref="AQ131:BE131"/>
    <mergeCell ref="A132:AO132"/>
    <mergeCell ref="AQ132:BB132"/>
    <mergeCell ref="A129:AO129"/>
    <mergeCell ref="AQ129:BE129"/>
    <mergeCell ref="A130:AO130"/>
    <mergeCell ref="AQ130:BE130"/>
    <mergeCell ref="A135:AO135"/>
    <mergeCell ref="AQ135:BB135"/>
    <mergeCell ref="A136:AO136"/>
    <mergeCell ref="AQ136:BB136"/>
    <mergeCell ref="A133:AO133"/>
    <mergeCell ref="AQ133:BB133"/>
    <mergeCell ref="A134:AO134"/>
    <mergeCell ref="AQ134:BB134"/>
    <mergeCell ref="A139:AO139"/>
    <mergeCell ref="AQ139:BB139"/>
    <mergeCell ref="A140:AO140"/>
    <mergeCell ref="AQ140:BB140"/>
    <mergeCell ref="A137:AO137"/>
    <mergeCell ref="AQ137:BB137"/>
    <mergeCell ref="A138:AO138"/>
    <mergeCell ref="AQ138:BB138"/>
    <mergeCell ref="A143:AO143"/>
    <mergeCell ref="AQ143:BB143"/>
    <mergeCell ref="A144:AO144"/>
    <mergeCell ref="AQ144:BB144"/>
    <mergeCell ref="A141:AO141"/>
    <mergeCell ref="AQ141:BB141"/>
    <mergeCell ref="A142:AO142"/>
    <mergeCell ref="AQ142:BB142"/>
    <mergeCell ref="A147:BK147"/>
    <mergeCell ref="A148:AO148"/>
    <mergeCell ref="AQ148:BB148"/>
    <mergeCell ref="A149:AO149"/>
    <mergeCell ref="AQ149:BE149"/>
    <mergeCell ref="A145:AO145"/>
    <mergeCell ref="AQ145:BB145"/>
    <mergeCell ref="A146:AO146"/>
    <mergeCell ref="AQ146:BB146"/>
    <mergeCell ref="A152:AO152"/>
    <mergeCell ref="AQ152:BB152"/>
    <mergeCell ref="A153:AO153"/>
    <mergeCell ref="AQ153:BB153"/>
    <mergeCell ref="A150:AO150"/>
    <mergeCell ref="AQ150:BE150"/>
    <mergeCell ref="A151:AO151"/>
    <mergeCell ref="AQ151:BB151"/>
    <mergeCell ref="A156:AO156"/>
    <mergeCell ref="AQ156:BB156"/>
    <mergeCell ref="A157:AO157"/>
    <mergeCell ref="AQ157:BB157"/>
    <mergeCell ref="A154:AO154"/>
    <mergeCell ref="AQ154:BE154"/>
    <mergeCell ref="A155:AO155"/>
    <mergeCell ref="AQ155:BE155"/>
    <mergeCell ref="A160:AO160"/>
    <mergeCell ref="AQ160:BB160"/>
    <mergeCell ref="A161:AO161"/>
    <mergeCell ref="AQ161:BB161"/>
    <mergeCell ref="A158:AO158"/>
    <mergeCell ref="AQ158:BB158"/>
    <mergeCell ref="A159:AO159"/>
    <mergeCell ref="AQ159:BB159"/>
    <mergeCell ref="A164:AO164"/>
    <mergeCell ref="AQ164:BB164"/>
    <mergeCell ref="A165:AO165"/>
    <mergeCell ref="AQ165:BB165"/>
    <mergeCell ref="A162:AO162"/>
    <mergeCell ref="AQ162:BB162"/>
    <mergeCell ref="A163:AO163"/>
    <mergeCell ref="AQ163:BB163"/>
    <mergeCell ref="A168:AO168"/>
    <mergeCell ref="AQ168:BB168"/>
    <mergeCell ref="A169:AO169"/>
    <mergeCell ref="AQ169:BB169"/>
    <mergeCell ref="A166:AO166"/>
    <mergeCell ref="AQ166:BB166"/>
    <mergeCell ref="A167:AO167"/>
    <mergeCell ref="AQ167:BB167"/>
    <mergeCell ref="A172:AO172"/>
    <mergeCell ref="AQ172:BB172"/>
    <mergeCell ref="A173:AO173"/>
    <mergeCell ref="AQ173:BB173"/>
    <mergeCell ref="A170:AO170"/>
    <mergeCell ref="AQ170:BE170"/>
    <mergeCell ref="A171:AO171"/>
    <mergeCell ref="AQ171:BE171"/>
    <mergeCell ref="A176:AO176"/>
    <mergeCell ref="AQ176:BE176"/>
    <mergeCell ref="A177:AO177"/>
    <mergeCell ref="AQ177:BE177"/>
    <mergeCell ref="A174:AO174"/>
    <mergeCell ref="AQ174:BE174"/>
    <mergeCell ref="A175:AO175"/>
    <mergeCell ref="AQ175:BE175"/>
    <mergeCell ref="A180:AO180"/>
    <mergeCell ref="AQ180:BE180"/>
    <mergeCell ref="A181:AO181"/>
    <mergeCell ref="AQ181:BE181"/>
    <mergeCell ref="A178:AO178"/>
    <mergeCell ref="AQ178:BE178"/>
    <mergeCell ref="A179:AO179"/>
    <mergeCell ref="AQ179:AX179"/>
    <mergeCell ref="A184:AO184"/>
    <mergeCell ref="AQ184:BB184"/>
    <mergeCell ref="A185:AO185"/>
    <mergeCell ref="AQ185:BB185"/>
    <mergeCell ref="A182:AO182"/>
    <mergeCell ref="AQ182:BE182"/>
    <mergeCell ref="A183:AO183"/>
    <mergeCell ref="AQ183:BE183"/>
    <mergeCell ref="A188:AO188"/>
    <mergeCell ref="AQ188:BB188"/>
    <mergeCell ref="A189:AO189"/>
    <mergeCell ref="AQ189:BB189"/>
    <mergeCell ref="A186:AO186"/>
    <mergeCell ref="AQ186:BB186"/>
    <mergeCell ref="A187:AO187"/>
    <mergeCell ref="AQ187:BB187"/>
    <mergeCell ref="A192:AO192"/>
    <mergeCell ref="AQ192:BB192"/>
    <mergeCell ref="A193:AO193"/>
    <mergeCell ref="AQ193:BB193"/>
    <mergeCell ref="A190:AO190"/>
    <mergeCell ref="AQ190:BB190"/>
    <mergeCell ref="A191:AO191"/>
    <mergeCell ref="AQ191:BB191"/>
    <mergeCell ref="A196:AO196"/>
    <mergeCell ref="AQ196:BB196"/>
    <mergeCell ref="A197:AO197"/>
    <mergeCell ref="AQ197:BB197"/>
    <mergeCell ref="A194:AO194"/>
    <mergeCell ref="AQ194:BB194"/>
    <mergeCell ref="A195:AO195"/>
    <mergeCell ref="AQ195:BB195"/>
    <mergeCell ref="A201:AO201"/>
    <mergeCell ref="AQ201:BE201"/>
    <mergeCell ref="A202:AO202"/>
    <mergeCell ref="AQ202:BE202"/>
    <mergeCell ref="A198:AO198"/>
    <mergeCell ref="AQ198:BB198"/>
    <mergeCell ref="A199:BK199"/>
    <mergeCell ref="A200:AO200"/>
    <mergeCell ref="AQ200:BB200"/>
    <mergeCell ref="A205:AO205"/>
    <mergeCell ref="AQ205:BB205"/>
    <mergeCell ref="A206:AO206"/>
    <mergeCell ref="AQ206:BE206"/>
    <mergeCell ref="A203:AO203"/>
    <mergeCell ref="AQ203:BB203"/>
    <mergeCell ref="A204:AO204"/>
    <mergeCell ref="AQ204:BB204"/>
    <mergeCell ref="A209:AO209"/>
    <mergeCell ref="AQ209:BB209"/>
    <mergeCell ref="A210:AO210"/>
    <mergeCell ref="AQ210:BB210"/>
    <mergeCell ref="A207:AO207"/>
    <mergeCell ref="AQ207:BE207"/>
    <mergeCell ref="A208:AO208"/>
    <mergeCell ref="AQ208:BB208"/>
    <mergeCell ref="A213:AO213"/>
    <mergeCell ref="AQ213:BB213"/>
    <mergeCell ref="A214:AO214"/>
    <mergeCell ref="AQ214:BB214"/>
    <mergeCell ref="A211:AO211"/>
    <mergeCell ref="AQ211:BB211"/>
    <mergeCell ref="A212:AO212"/>
    <mergeCell ref="AQ212:BB212"/>
    <mergeCell ref="A217:AO217"/>
    <mergeCell ref="AQ217:BB217"/>
    <mergeCell ref="A218:AO218"/>
    <mergeCell ref="AQ218:BB218"/>
    <mergeCell ref="A215:AO215"/>
    <mergeCell ref="AQ215:BB215"/>
    <mergeCell ref="A216:AO216"/>
    <mergeCell ref="AQ216:BB216"/>
    <mergeCell ref="A221:AO221"/>
    <mergeCell ref="AQ221:BB221"/>
    <mergeCell ref="A222:AO222"/>
    <mergeCell ref="AQ222:BE222"/>
    <mergeCell ref="A219:AO219"/>
    <mergeCell ref="AQ219:BB219"/>
    <mergeCell ref="A220:AO220"/>
    <mergeCell ref="AQ220:BB220"/>
    <mergeCell ref="A225:AO225"/>
    <mergeCell ref="AQ225:BB225"/>
    <mergeCell ref="A226:AO226"/>
    <mergeCell ref="AQ226:BE226"/>
    <mergeCell ref="A223:AO223"/>
    <mergeCell ref="AQ223:BE223"/>
    <mergeCell ref="A224:AO224"/>
    <mergeCell ref="AQ224:BB224"/>
    <mergeCell ref="A229:AO229"/>
    <mergeCell ref="AQ229:BE229"/>
    <mergeCell ref="A230:AO230"/>
    <mergeCell ref="AQ230:BE230"/>
    <mergeCell ref="A227:AO227"/>
    <mergeCell ref="AQ227:BE227"/>
    <mergeCell ref="A228:AO228"/>
    <mergeCell ref="AQ228:BE228"/>
    <mergeCell ref="A233:AO233"/>
    <mergeCell ref="AQ233:BE233"/>
    <mergeCell ref="A234:AO234"/>
    <mergeCell ref="AQ234:BE234"/>
    <mergeCell ref="A231:AO231"/>
    <mergeCell ref="AQ231:AX231"/>
    <mergeCell ref="A232:AO232"/>
    <mergeCell ref="AQ232:BE232"/>
    <mergeCell ref="A237:AO237"/>
    <mergeCell ref="AQ237:BB237"/>
    <mergeCell ref="A238:AO238"/>
    <mergeCell ref="AQ238:BB238"/>
    <mergeCell ref="A235:AO235"/>
    <mergeCell ref="AQ235:BE235"/>
    <mergeCell ref="A236:AO236"/>
    <mergeCell ref="AQ236:BB236"/>
    <mergeCell ref="A241:AO241"/>
    <mergeCell ref="AQ241:BB241"/>
    <mergeCell ref="A242:AO242"/>
    <mergeCell ref="AQ242:BB242"/>
    <mergeCell ref="A239:AO239"/>
    <mergeCell ref="AQ239:BB239"/>
    <mergeCell ref="A240:AO240"/>
    <mergeCell ref="AQ240:BB240"/>
    <mergeCell ref="A245:AO245"/>
    <mergeCell ref="AQ245:BB245"/>
    <mergeCell ref="A246:AO246"/>
    <mergeCell ref="AQ246:BB246"/>
    <mergeCell ref="A243:AO243"/>
    <mergeCell ref="AQ243:BB243"/>
    <mergeCell ref="A244:AO244"/>
    <mergeCell ref="AQ244:BB244"/>
    <mergeCell ref="A249:AO249"/>
    <mergeCell ref="AQ249:BB249"/>
    <mergeCell ref="A250:AO250"/>
    <mergeCell ref="AQ250:BB250"/>
    <mergeCell ref="A247:AO247"/>
    <mergeCell ref="AQ247:BB247"/>
    <mergeCell ref="A248:AO248"/>
    <mergeCell ref="AQ248:BB248"/>
    <mergeCell ref="A254:AO254"/>
    <mergeCell ref="AQ254:BE254"/>
    <mergeCell ref="A255:AO255"/>
    <mergeCell ref="AQ255:BB255"/>
    <mergeCell ref="A251:BK251"/>
    <mergeCell ref="A252:AO252"/>
    <mergeCell ref="AQ252:BB252"/>
    <mergeCell ref="A253:AO253"/>
    <mergeCell ref="AQ253:BE253"/>
    <mergeCell ref="A258:AO258"/>
    <mergeCell ref="AQ258:BE258"/>
    <mergeCell ref="A259:AO259"/>
    <mergeCell ref="AQ259:BE259"/>
    <mergeCell ref="A256:AO256"/>
    <mergeCell ref="AQ256:BB256"/>
    <mergeCell ref="A257:AO257"/>
    <mergeCell ref="AQ257:BB257"/>
    <mergeCell ref="A262:AO262"/>
    <mergeCell ref="AQ262:BB262"/>
    <mergeCell ref="A263:AO263"/>
    <mergeCell ref="AQ263:BB263"/>
    <mergeCell ref="A260:AO260"/>
    <mergeCell ref="AQ260:BB260"/>
    <mergeCell ref="A261:AO261"/>
    <mergeCell ref="AQ261:BB261"/>
    <mergeCell ref="A266:AO266"/>
    <mergeCell ref="AQ266:BB266"/>
    <mergeCell ref="A267:AO267"/>
    <mergeCell ref="AQ267:BB267"/>
    <mergeCell ref="A264:AO264"/>
    <mergeCell ref="AQ264:BB264"/>
    <mergeCell ref="A265:AO265"/>
    <mergeCell ref="AQ265:BB265"/>
    <mergeCell ref="A270:AO270"/>
    <mergeCell ref="AQ270:BB270"/>
    <mergeCell ref="A271:AO271"/>
    <mergeCell ref="AQ271:BB271"/>
    <mergeCell ref="A268:AO268"/>
    <mergeCell ref="AQ268:BB268"/>
    <mergeCell ref="A269:AO269"/>
    <mergeCell ref="AQ269:BB269"/>
    <mergeCell ref="A274:AO274"/>
    <mergeCell ref="AQ274:BE274"/>
    <mergeCell ref="A275:AO275"/>
    <mergeCell ref="AQ275:BE275"/>
    <mergeCell ref="A272:AO272"/>
    <mergeCell ref="AQ272:BB272"/>
    <mergeCell ref="A273:AO273"/>
    <mergeCell ref="AQ273:BB273"/>
    <mergeCell ref="A278:AO278"/>
    <mergeCell ref="AQ278:BE278"/>
    <mergeCell ref="A279:AO279"/>
    <mergeCell ref="AQ279:BE279"/>
    <mergeCell ref="A276:AO276"/>
    <mergeCell ref="AQ276:BB276"/>
    <mergeCell ref="A277:AO277"/>
    <mergeCell ref="AQ277:BB277"/>
    <mergeCell ref="A282:AO282"/>
    <mergeCell ref="AQ282:BE282"/>
    <mergeCell ref="A283:AO283"/>
    <mergeCell ref="AQ283:AX283"/>
    <mergeCell ref="A280:AO280"/>
    <mergeCell ref="AQ280:BE280"/>
    <mergeCell ref="A281:AO281"/>
    <mergeCell ref="AQ281:BE281"/>
    <mergeCell ref="A286:AO286"/>
    <mergeCell ref="AQ286:BE286"/>
    <mergeCell ref="A287:AO287"/>
    <mergeCell ref="AQ287:BE287"/>
    <mergeCell ref="A284:AO284"/>
    <mergeCell ref="AQ284:BE284"/>
    <mergeCell ref="A285:AO285"/>
    <mergeCell ref="AQ285:BE285"/>
    <mergeCell ref="A290:AO290"/>
    <mergeCell ref="AQ290:BB290"/>
    <mergeCell ref="A291:AO291"/>
    <mergeCell ref="AQ291:BB291"/>
    <mergeCell ref="A288:AO288"/>
    <mergeCell ref="AQ288:BB288"/>
    <mergeCell ref="A289:AO289"/>
    <mergeCell ref="AQ289:BB289"/>
    <mergeCell ref="A294:AO294"/>
    <mergeCell ref="AQ294:BB294"/>
    <mergeCell ref="A295:AO295"/>
    <mergeCell ref="AQ295:BB295"/>
    <mergeCell ref="A292:AO292"/>
    <mergeCell ref="AQ292:BB292"/>
    <mergeCell ref="A293:AO293"/>
    <mergeCell ref="AQ293:BB293"/>
    <mergeCell ref="A298:AO298"/>
    <mergeCell ref="AQ298:BB298"/>
    <mergeCell ref="A299:AO299"/>
    <mergeCell ref="AQ299:BB299"/>
    <mergeCell ref="A296:AO296"/>
    <mergeCell ref="AQ296:BB296"/>
    <mergeCell ref="A297:AO297"/>
    <mergeCell ref="AQ297:BB297"/>
    <mergeCell ref="A302:AO302"/>
    <mergeCell ref="AQ302:BB302"/>
    <mergeCell ref="A303:AO303"/>
    <mergeCell ref="AQ303:BB303"/>
    <mergeCell ref="A300:AO300"/>
    <mergeCell ref="AQ300:BB300"/>
    <mergeCell ref="A301:AO301"/>
    <mergeCell ref="AQ301:BB301"/>
    <mergeCell ref="A306:AO306"/>
    <mergeCell ref="AQ306:BB306"/>
    <mergeCell ref="A307:AO307"/>
    <mergeCell ref="AQ307:BB307"/>
    <mergeCell ref="A304:AO304"/>
    <mergeCell ref="AQ304:BB304"/>
    <mergeCell ref="A305:AO305"/>
    <mergeCell ref="AQ305:BB305"/>
    <mergeCell ref="A310:AO310"/>
    <mergeCell ref="AQ310:BB310"/>
    <mergeCell ref="A311:AO311"/>
    <mergeCell ref="AQ311:BB311"/>
    <mergeCell ref="A308:AO308"/>
    <mergeCell ref="AQ308:BB308"/>
    <mergeCell ref="A309:AO309"/>
    <mergeCell ref="AQ309:BB309"/>
    <mergeCell ref="A314:AO314"/>
    <mergeCell ref="AQ314:BB314"/>
    <mergeCell ref="A315:AO315"/>
    <mergeCell ref="AQ315:BB315"/>
    <mergeCell ref="A312:AO312"/>
    <mergeCell ref="AQ312:BB312"/>
    <mergeCell ref="A313:AO313"/>
    <mergeCell ref="AQ313:BB313"/>
    <mergeCell ref="A318:AO318"/>
    <mergeCell ref="AQ318:BB318"/>
    <mergeCell ref="A319:AO319"/>
    <mergeCell ref="AQ319:BB319"/>
    <mergeCell ref="A316:AO316"/>
    <mergeCell ref="AQ316:BB316"/>
    <mergeCell ref="A317:AO317"/>
    <mergeCell ref="AQ317:BB317"/>
    <mergeCell ref="A322:AO322"/>
    <mergeCell ref="AQ322:BB322"/>
    <mergeCell ref="A323:AO323"/>
    <mergeCell ref="AQ323:BB323"/>
    <mergeCell ref="A320:AO320"/>
    <mergeCell ref="AQ320:BB320"/>
    <mergeCell ref="A321:AO321"/>
    <mergeCell ref="AQ321:BB321"/>
    <mergeCell ref="A326:AO326"/>
    <mergeCell ref="AQ326:BB326"/>
    <mergeCell ref="A327:AO327"/>
    <mergeCell ref="AQ327:BB327"/>
    <mergeCell ref="A324:AO324"/>
    <mergeCell ref="AQ324:BB324"/>
    <mergeCell ref="A325:AO325"/>
    <mergeCell ref="AQ325:BB325"/>
    <mergeCell ref="A330:AO330"/>
    <mergeCell ref="AQ330:BE330"/>
    <mergeCell ref="A331:AO331"/>
    <mergeCell ref="AQ331:BE331"/>
    <mergeCell ref="A328:AO328"/>
    <mergeCell ref="AQ328:BB328"/>
    <mergeCell ref="A329:AO329"/>
    <mergeCell ref="AQ329:BB329"/>
    <mergeCell ref="A334:AO334"/>
    <mergeCell ref="AQ334:BB334"/>
    <mergeCell ref="A335:AO335"/>
    <mergeCell ref="AQ335:BE335"/>
    <mergeCell ref="A332:AO332"/>
    <mergeCell ref="AQ332:BB332"/>
    <mergeCell ref="A333:AO333"/>
    <mergeCell ref="AQ333:BB333"/>
    <mergeCell ref="A338:AO338"/>
    <mergeCell ref="AQ338:BB338"/>
    <mergeCell ref="A339:AO339"/>
    <mergeCell ref="AQ339:BB339"/>
    <mergeCell ref="A336:AO336"/>
    <mergeCell ref="AQ336:BE336"/>
    <mergeCell ref="A337:AO337"/>
    <mergeCell ref="AQ337:BB337"/>
    <mergeCell ref="A342:AO342"/>
    <mergeCell ref="AQ342:BB342"/>
    <mergeCell ref="A343:AO343"/>
    <mergeCell ref="AQ343:BB343"/>
    <mergeCell ref="A340:AO340"/>
    <mergeCell ref="AQ340:BB340"/>
    <mergeCell ref="A341:AO341"/>
    <mergeCell ref="AQ341:BB341"/>
    <mergeCell ref="A346:AO346"/>
    <mergeCell ref="AQ346:BB346"/>
    <mergeCell ref="A347:AO347"/>
    <mergeCell ref="AQ347:BB347"/>
    <mergeCell ref="A344:AO344"/>
    <mergeCell ref="AQ344:BB344"/>
    <mergeCell ref="A345:AO345"/>
    <mergeCell ref="AQ345:BB345"/>
    <mergeCell ref="A350:AO350"/>
    <mergeCell ref="AQ350:BB350"/>
    <mergeCell ref="A351:AO351"/>
    <mergeCell ref="AQ351:BE351"/>
    <mergeCell ref="A348:AO348"/>
    <mergeCell ref="AQ348:BB348"/>
    <mergeCell ref="A349:AO349"/>
    <mergeCell ref="AQ349:BB349"/>
    <mergeCell ref="A354:AO354"/>
    <mergeCell ref="AQ354:BB354"/>
    <mergeCell ref="A355:AO355"/>
    <mergeCell ref="AQ355:BE355"/>
    <mergeCell ref="A352:AO352"/>
    <mergeCell ref="AQ352:BE352"/>
    <mergeCell ref="A353:AO353"/>
    <mergeCell ref="AQ353:BB353"/>
    <mergeCell ref="A358:AO358"/>
    <mergeCell ref="AQ358:BE358"/>
    <mergeCell ref="A359:AO359"/>
    <mergeCell ref="AQ359:BE359"/>
    <mergeCell ref="A356:AO356"/>
    <mergeCell ref="AQ356:BE356"/>
    <mergeCell ref="A357:AO357"/>
    <mergeCell ref="AQ357:BE357"/>
    <mergeCell ref="A362:AO362"/>
    <mergeCell ref="AQ362:BE362"/>
    <mergeCell ref="A363:AO363"/>
    <mergeCell ref="AQ363:BE363"/>
    <mergeCell ref="A360:AO360"/>
    <mergeCell ref="AQ360:AX360"/>
    <mergeCell ref="A361:AO361"/>
    <mergeCell ref="AQ361:BE361"/>
    <mergeCell ref="A366:AO366"/>
    <mergeCell ref="AQ366:BB366"/>
    <mergeCell ref="A367:AO367"/>
    <mergeCell ref="AQ367:BB367"/>
    <mergeCell ref="A364:AO364"/>
    <mergeCell ref="AQ364:BE364"/>
    <mergeCell ref="A365:AO365"/>
    <mergeCell ref="AQ365:BB365"/>
    <mergeCell ref="A370:AO370"/>
    <mergeCell ref="AQ370:BB370"/>
    <mergeCell ref="A371:AO371"/>
    <mergeCell ref="AQ371:BB371"/>
    <mergeCell ref="A368:AO368"/>
    <mergeCell ref="AQ368:BB368"/>
    <mergeCell ref="A369:AO369"/>
    <mergeCell ref="AQ369:BB369"/>
    <mergeCell ref="A374:AO374"/>
    <mergeCell ref="AQ374:BB374"/>
    <mergeCell ref="A375:AO375"/>
    <mergeCell ref="AQ375:BB375"/>
    <mergeCell ref="A372:AO372"/>
    <mergeCell ref="AQ372:BB372"/>
    <mergeCell ref="A373:AO373"/>
    <mergeCell ref="AQ373:BB373"/>
    <mergeCell ref="A378:AO378"/>
    <mergeCell ref="AQ378:BB378"/>
    <mergeCell ref="A379:AO379"/>
    <mergeCell ref="AQ379:BB379"/>
    <mergeCell ref="A376:AO376"/>
    <mergeCell ref="AQ376:BB376"/>
    <mergeCell ref="A377:AO377"/>
    <mergeCell ref="AQ377:BB377"/>
    <mergeCell ref="A382:AO382"/>
    <mergeCell ref="AQ382:BE382"/>
    <mergeCell ref="A383:AO383"/>
    <mergeCell ref="AQ383:BB383"/>
    <mergeCell ref="A380:AO380"/>
    <mergeCell ref="AQ380:BB380"/>
    <mergeCell ref="A381:AO381"/>
    <mergeCell ref="AQ381:BE381"/>
    <mergeCell ref="A386:AO386"/>
    <mergeCell ref="AQ386:BE386"/>
    <mergeCell ref="A387:AO387"/>
    <mergeCell ref="AQ387:BE387"/>
    <mergeCell ref="A384:AO384"/>
    <mergeCell ref="AQ384:BB384"/>
    <mergeCell ref="A385:AO385"/>
    <mergeCell ref="AQ385:BB385"/>
    <mergeCell ref="A390:AO390"/>
    <mergeCell ref="AQ390:BB390"/>
    <mergeCell ref="A391:AO391"/>
    <mergeCell ref="AQ391:BB391"/>
    <mergeCell ref="A388:AO388"/>
    <mergeCell ref="AQ388:BB388"/>
    <mergeCell ref="A389:AO389"/>
    <mergeCell ref="AQ389:BB389"/>
    <mergeCell ref="A394:AO394"/>
    <mergeCell ref="AQ394:BB394"/>
    <mergeCell ref="A395:AO395"/>
    <mergeCell ref="AQ395:BB395"/>
    <mergeCell ref="A392:AO392"/>
    <mergeCell ref="AQ392:BB392"/>
    <mergeCell ref="A393:AO393"/>
    <mergeCell ref="AQ393:BB393"/>
    <mergeCell ref="A398:AO398"/>
    <mergeCell ref="AQ398:BB398"/>
    <mergeCell ref="A399:AO399"/>
    <mergeCell ref="AQ399:BB399"/>
    <mergeCell ref="A396:AO396"/>
    <mergeCell ref="AQ396:BB396"/>
    <mergeCell ref="A397:AO397"/>
    <mergeCell ref="AQ397:BB397"/>
    <mergeCell ref="A402:AO402"/>
    <mergeCell ref="AQ402:BE402"/>
    <mergeCell ref="A403:AO403"/>
    <mergeCell ref="AQ403:BE403"/>
    <mergeCell ref="A400:AO400"/>
    <mergeCell ref="AQ400:BB400"/>
    <mergeCell ref="A401:AO401"/>
    <mergeCell ref="AQ401:BB401"/>
    <mergeCell ref="A406:AO406"/>
    <mergeCell ref="AQ406:BE406"/>
    <mergeCell ref="A407:AO407"/>
    <mergeCell ref="AQ407:BE407"/>
    <mergeCell ref="A404:AO404"/>
    <mergeCell ref="AQ404:BB404"/>
    <mergeCell ref="A405:AO405"/>
    <mergeCell ref="AQ405:BB405"/>
    <mergeCell ref="A410:AO410"/>
    <mergeCell ref="AQ410:BE410"/>
    <mergeCell ref="A411:AO411"/>
    <mergeCell ref="AQ411:AX411"/>
    <mergeCell ref="A408:AO408"/>
    <mergeCell ref="AQ408:BE408"/>
    <mergeCell ref="A409:AO409"/>
    <mergeCell ref="AQ409:BE409"/>
    <mergeCell ref="A414:AO414"/>
    <mergeCell ref="AQ414:BE414"/>
    <mergeCell ref="A415:AO415"/>
    <mergeCell ref="AQ415:BE415"/>
    <mergeCell ref="A412:AO412"/>
    <mergeCell ref="AQ412:BE412"/>
    <mergeCell ref="A413:AO413"/>
    <mergeCell ref="AQ413:BE413"/>
    <mergeCell ref="A418:AO418"/>
    <mergeCell ref="AQ418:BB418"/>
    <mergeCell ref="A419:AO419"/>
    <mergeCell ref="AQ419:BB419"/>
    <mergeCell ref="A416:AO416"/>
    <mergeCell ref="AQ416:BB416"/>
    <mergeCell ref="A417:AO417"/>
    <mergeCell ref="AQ417:BB417"/>
    <mergeCell ref="A422:AO422"/>
    <mergeCell ref="AQ422:BB422"/>
    <mergeCell ref="A423:AO423"/>
    <mergeCell ref="AQ423:BB423"/>
    <mergeCell ref="A420:AO420"/>
    <mergeCell ref="AQ420:BB420"/>
    <mergeCell ref="A421:AO421"/>
    <mergeCell ref="AQ421:BB421"/>
    <mergeCell ref="A426:AO426"/>
    <mergeCell ref="AQ426:BB426"/>
    <mergeCell ref="A427:AO427"/>
    <mergeCell ref="AQ427:BB427"/>
    <mergeCell ref="A424:AO424"/>
    <mergeCell ref="AQ424:BB424"/>
    <mergeCell ref="A425:AO425"/>
    <mergeCell ref="AQ425:BB425"/>
    <mergeCell ref="A430:AO430"/>
    <mergeCell ref="AQ430:BB430"/>
    <mergeCell ref="A431:AO431"/>
    <mergeCell ref="AQ431:AX431"/>
    <mergeCell ref="A428:AO428"/>
    <mergeCell ref="AQ428:BB428"/>
    <mergeCell ref="A429:AO429"/>
    <mergeCell ref="AQ429:BB429"/>
    <mergeCell ref="A434:AO434"/>
    <mergeCell ref="AQ434:BB434"/>
    <mergeCell ref="A435:AO435"/>
    <mergeCell ref="AQ435:BB435"/>
    <mergeCell ref="A432:AO432"/>
    <mergeCell ref="AQ432:BE432"/>
    <mergeCell ref="A433:AO433"/>
    <mergeCell ref="AQ433:BB433"/>
    <mergeCell ref="A438:AO438"/>
    <mergeCell ref="AQ438:BE438"/>
    <mergeCell ref="A439:AO439"/>
    <mergeCell ref="AQ439:BE439"/>
    <mergeCell ref="A436:AO436"/>
    <mergeCell ref="AQ436:BE436"/>
    <mergeCell ref="A437:AO437"/>
    <mergeCell ref="AQ437:BE437"/>
    <mergeCell ref="AQ447:BE447"/>
    <mergeCell ref="A442:AO442"/>
    <mergeCell ref="AQ442:BE442"/>
    <mergeCell ref="A443:AO443"/>
    <mergeCell ref="AQ443:BE443"/>
    <mergeCell ref="A440:AO440"/>
    <mergeCell ref="AQ440:BE440"/>
    <mergeCell ref="A441:AO441"/>
    <mergeCell ref="AQ441:BE441"/>
    <mergeCell ref="A448:AO448"/>
    <mergeCell ref="BJ448:BK448"/>
    <mergeCell ref="A444:AO444"/>
    <mergeCell ref="AQ444:BE444"/>
    <mergeCell ref="A445:AO445"/>
    <mergeCell ref="AQ445:BE445"/>
    <mergeCell ref="A446:AO446"/>
    <mergeCell ref="AQ446:BE446"/>
    <mergeCell ref="BJ446:BK446"/>
    <mergeCell ref="A447:AO447"/>
    <mergeCell ref="A452:BK452"/>
    <mergeCell ref="BN453:BP453"/>
    <mergeCell ref="BJ445:BK445"/>
    <mergeCell ref="AQ448:BB448"/>
    <mergeCell ref="B450:G450"/>
    <mergeCell ref="I450:Z450"/>
    <mergeCell ref="AA450:AD450"/>
    <mergeCell ref="AE450:AH450"/>
    <mergeCell ref="BJ447:BK447"/>
    <mergeCell ref="BN452:BP452"/>
  </mergeCells>
  <printOptions horizontalCentered="1"/>
  <pageMargins left="0.9840277777777777" right="0.39375" top="0.43333333333333335" bottom="0.39375" header="0.5118055555555555" footer="0.5118055555555555"/>
  <pageSetup horizontalDpi="300" verticalDpi="300" orientation="portrait" paperSize="9" scale="44" r:id="rId1"/>
  <rowBreaks count="1" manualBreakCount="1">
    <brk id="406" max="6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G24"/>
  <sheetViews>
    <sheetView view="pageBreakPreview" zoomScale="90" zoomScaleSheetLayoutView="90" zoomScalePageLayoutView="0" workbookViewId="0" topLeftCell="A1">
      <selection activeCell="A13" sqref="A13"/>
    </sheetView>
  </sheetViews>
  <sheetFormatPr defaultColWidth="9.140625" defaultRowHeight="12.75"/>
  <cols>
    <col min="1" max="1" width="9.140625" style="1" customWidth="1"/>
    <col min="2" max="2" width="9.421875" style="1" customWidth="1"/>
    <col min="3" max="4" width="9.140625" style="1" customWidth="1"/>
    <col min="5" max="6" width="19.421875" style="1" customWidth="1"/>
    <col min="7" max="7" width="18.71093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78.75" customHeight="1">
      <c r="A3" s="372" t="s">
        <v>254</v>
      </c>
      <c r="B3" s="372"/>
      <c r="C3" s="372"/>
      <c r="D3" s="372"/>
      <c r="E3" s="372"/>
      <c r="F3" s="372"/>
      <c r="G3" s="372"/>
    </row>
    <row r="4" spans="1:7" ht="41.2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7" ht="43.5" customHeight="1">
      <c r="A8" s="390" t="s">
        <v>171</v>
      </c>
      <c r="B8" s="390"/>
      <c r="C8" s="390"/>
      <c r="D8" s="390"/>
      <c r="E8" s="43" t="s">
        <v>204</v>
      </c>
      <c r="F8" s="43" t="s">
        <v>205</v>
      </c>
      <c r="G8" s="43" t="s">
        <v>206</v>
      </c>
    </row>
    <row r="9" spans="1:7" ht="24.75" customHeight="1">
      <c r="A9" s="362"/>
      <c r="B9" s="362"/>
      <c r="C9" s="362"/>
      <c r="D9" s="362"/>
      <c r="E9" s="9">
        <v>0</v>
      </c>
      <c r="F9" s="9">
        <v>0</v>
      </c>
      <c r="G9" s="9">
        <v>0</v>
      </c>
    </row>
    <row r="10" spans="1:7" ht="24.75" customHeight="1">
      <c r="A10" s="362"/>
      <c r="B10" s="362"/>
      <c r="C10" s="362"/>
      <c r="D10" s="362"/>
      <c r="E10" s="9">
        <v>0</v>
      </c>
      <c r="F10" s="9">
        <v>0</v>
      </c>
      <c r="G10" s="9">
        <v>0</v>
      </c>
    </row>
    <row r="11" spans="1:7" ht="24.75" customHeight="1">
      <c r="A11" s="362"/>
      <c r="B11" s="362"/>
      <c r="C11" s="362"/>
      <c r="D11" s="362"/>
      <c r="E11" s="9">
        <v>0</v>
      </c>
      <c r="F11" s="9">
        <v>0</v>
      </c>
      <c r="G11" s="9">
        <v>0</v>
      </c>
    </row>
    <row r="12" spans="1:7" ht="24.75" customHeight="1">
      <c r="A12" s="370"/>
      <c r="B12" s="370"/>
      <c r="C12" s="370"/>
      <c r="D12" s="370"/>
      <c r="E12" s="9">
        <v>0</v>
      </c>
      <c r="F12" s="9">
        <v>0</v>
      </c>
      <c r="G12" s="9">
        <v>0</v>
      </c>
    </row>
    <row r="13" spans="1:7" ht="24.75" customHeight="1">
      <c r="A13" s="370"/>
      <c r="B13" s="370"/>
      <c r="C13" s="370"/>
      <c r="D13" s="370"/>
      <c r="E13" s="9">
        <v>0</v>
      </c>
      <c r="F13" s="9">
        <v>0</v>
      </c>
      <c r="G13" s="9">
        <v>0</v>
      </c>
    </row>
    <row r="14" spans="1:7" ht="24.75" customHeight="1">
      <c r="A14" s="370"/>
      <c r="B14" s="370"/>
      <c r="C14" s="370"/>
      <c r="D14" s="370"/>
      <c r="E14" s="9">
        <v>0</v>
      </c>
      <c r="F14" s="9">
        <v>0</v>
      </c>
      <c r="G14" s="9">
        <v>0</v>
      </c>
    </row>
    <row r="15" spans="1:7" ht="24.75" customHeight="1">
      <c r="A15" s="362"/>
      <c r="B15" s="362"/>
      <c r="C15" s="362"/>
      <c r="D15" s="362"/>
      <c r="E15" s="9">
        <v>0</v>
      </c>
      <c r="F15" s="9">
        <v>0</v>
      </c>
      <c r="G15" s="9">
        <v>0</v>
      </c>
    </row>
    <row r="16" spans="1:7" s="5" customFormat="1" ht="15" customHeight="1">
      <c r="A16" s="358" t="s">
        <v>175</v>
      </c>
      <c r="B16" s="358"/>
      <c r="C16" s="358"/>
      <c r="D16" s="358"/>
      <c r="E16" s="21">
        <f>SUM(E9:E15)</f>
        <v>0</v>
      </c>
      <c r="F16" s="21">
        <f>SUM(F9:F15)</f>
        <v>0</v>
      </c>
      <c r="G16" s="21">
        <f>SUM(G9:G15)</f>
        <v>0</v>
      </c>
    </row>
    <row r="17" spans="1:7" s="5" customFormat="1" ht="15.75" customHeight="1">
      <c r="A17" s="358" t="s">
        <v>176</v>
      </c>
      <c r="B17" s="358"/>
      <c r="C17" s="358"/>
      <c r="D17" s="358"/>
      <c r="E17" s="21">
        <f>E16/1000</f>
        <v>0</v>
      </c>
      <c r="F17" s="21">
        <f>F16/1000</f>
        <v>0</v>
      </c>
      <c r="G17" s="21">
        <f>G16/1000</f>
        <v>0</v>
      </c>
    </row>
    <row r="18" spans="1:6" ht="12.75" customHeight="1">
      <c r="A18" s="389"/>
      <c r="B18" s="389"/>
      <c r="C18" s="2"/>
      <c r="D18" s="2"/>
      <c r="E18" s="2"/>
      <c r="F18" s="2"/>
    </row>
    <row r="19" spans="1:6" ht="12.75" customHeight="1">
      <c r="A19" s="389"/>
      <c r="B19" s="389"/>
      <c r="C19" s="2"/>
      <c r="D19" s="2"/>
      <c r="E19" s="2"/>
      <c r="F19" s="2"/>
    </row>
    <row r="20" spans="1:7" ht="15.75" customHeight="1">
      <c r="A20" s="6" t="s">
        <v>159</v>
      </c>
      <c r="B20" s="2"/>
      <c r="C20" s="16"/>
      <c r="D20" s="16"/>
      <c r="E20" s="2"/>
      <c r="F20" s="338"/>
      <c r="G20" s="338"/>
    </row>
    <row r="21" spans="1:7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</row>
    <row r="22" spans="1:7" ht="15.75">
      <c r="A22" s="6"/>
      <c r="B22" s="2"/>
      <c r="C22" s="2"/>
      <c r="D22" s="2"/>
      <c r="E22" s="2"/>
      <c r="F22" s="2"/>
      <c r="G22" s="2"/>
    </row>
    <row r="23" spans="1:7" ht="15.75" customHeight="1">
      <c r="A23" s="6" t="s">
        <v>178</v>
      </c>
      <c r="B23" s="2"/>
      <c r="C23" s="16"/>
      <c r="D23" s="16"/>
      <c r="E23" s="2"/>
      <c r="F23" s="338"/>
      <c r="G23" s="338"/>
    </row>
    <row r="24" spans="1:7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</row>
  </sheetData>
  <sheetProtection selectLockedCells="1" selectUnlockedCells="1"/>
  <mergeCells count="24">
    <mergeCell ref="A6:G6"/>
    <mergeCell ref="A7:F7"/>
    <mergeCell ref="A8:D8"/>
    <mergeCell ref="A9:D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F23:G23"/>
    <mergeCell ref="C24:D24"/>
    <mergeCell ref="F24:G24"/>
    <mergeCell ref="A18:B18"/>
    <mergeCell ref="A19:B19"/>
    <mergeCell ref="F20:G20"/>
    <mergeCell ref="C21:D21"/>
    <mergeCell ref="F21:G21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24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9.421875" style="1" customWidth="1"/>
    <col min="3" max="4" width="9.140625" style="1" customWidth="1"/>
    <col min="5" max="6" width="19.421875" style="1" customWidth="1"/>
    <col min="7" max="7" width="18.71093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78.75" customHeight="1">
      <c r="A3" s="372" t="s">
        <v>255</v>
      </c>
      <c r="B3" s="372"/>
      <c r="C3" s="372"/>
      <c r="D3" s="372"/>
      <c r="E3" s="372"/>
      <c r="F3" s="372"/>
      <c r="G3" s="372"/>
    </row>
    <row r="4" spans="1:7" ht="41.2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7" ht="43.5" customHeight="1">
      <c r="A8" s="390" t="s">
        <v>171</v>
      </c>
      <c r="B8" s="390"/>
      <c r="C8" s="390"/>
      <c r="D8" s="390"/>
      <c r="E8" s="43" t="s">
        <v>204</v>
      </c>
      <c r="F8" s="43" t="s">
        <v>205</v>
      </c>
      <c r="G8" s="43" t="s">
        <v>206</v>
      </c>
    </row>
    <row r="9" spans="1:7" ht="24.75" customHeight="1">
      <c r="A9" s="362"/>
      <c r="B9" s="362"/>
      <c r="C9" s="362"/>
      <c r="D9" s="362"/>
      <c r="E9" s="9">
        <v>0</v>
      </c>
      <c r="F9" s="9">
        <v>0</v>
      </c>
      <c r="G9" s="9">
        <v>0</v>
      </c>
    </row>
    <row r="10" spans="1:7" ht="24.75" customHeight="1">
      <c r="A10" s="362"/>
      <c r="B10" s="362"/>
      <c r="C10" s="362"/>
      <c r="D10" s="362"/>
      <c r="E10" s="9">
        <v>0</v>
      </c>
      <c r="F10" s="9">
        <v>0</v>
      </c>
      <c r="G10" s="9">
        <v>0</v>
      </c>
    </row>
    <row r="11" spans="1:7" ht="24.75" customHeight="1">
      <c r="A11" s="362"/>
      <c r="B11" s="362"/>
      <c r="C11" s="362"/>
      <c r="D11" s="362"/>
      <c r="E11" s="9">
        <v>0</v>
      </c>
      <c r="F11" s="9">
        <v>0</v>
      </c>
      <c r="G11" s="9">
        <v>0</v>
      </c>
    </row>
    <row r="12" spans="1:7" ht="24.75" customHeight="1">
      <c r="A12" s="370"/>
      <c r="B12" s="370"/>
      <c r="C12" s="370"/>
      <c r="D12" s="370"/>
      <c r="E12" s="9">
        <v>0</v>
      </c>
      <c r="F12" s="9">
        <v>0</v>
      </c>
      <c r="G12" s="9">
        <v>0</v>
      </c>
    </row>
    <row r="13" spans="1:7" ht="24.75" customHeight="1">
      <c r="A13" s="370"/>
      <c r="B13" s="370"/>
      <c r="C13" s="370"/>
      <c r="D13" s="370"/>
      <c r="E13" s="9">
        <v>0</v>
      </c>
      <c r="F13" s="9">
        <v>0</v>
      </c>
      <c r="G13" s="9">
        <v>0</v>
      </c>
    </row>
    <row r="14" spans="1:7" ht="24.75" customHeight="1">
      <c r="A14" s="370"/>
      <c r="B14" s="370"/>
      <c r="C14" s="370"/>
      <c r="D14" s="370"/>
      <c r="E14" s="9">
        <v>0</v>
      </c>
      <c r="F14" s="9">
        <v>0</v>
      </c>
      <c r="G14" s="9">
        <v>0</v>
      </c>
    </row>
    <row r="15" spans="1:7" ht="24.75" customHeight="1">
      <c r="A15" s="362"/>
      <c r="B15" s="362"/>
      <c r="C15" s="362"/>
      <c r="D15" s="362"/>
      <c r="E15" s="9">
        <v>0</v>
      </c>
      <c r="F15" s="9">
        <v>0</v>
      </c>
      <c r="G15" s="9">
        <v>0</v>
      </c>
    </row>
    <row r="16" spans="1:7" s="5" customFormat="1" ht="15" customHeight="1">
      <c r="A16" s="358" t="s">
        <v>175</v>
      </c>
      <c r="B16" s="358"/>
      <c r="C16" s="358"/>
      <c r="D16" s="358"/>
      <c r="E16" s="21">
        <f>SUM(E9:E15)</f>
        <v>0</v>
      </c>
      <c r="F16" s="21">
        <f>SUM(F9:F15)</f>
        <v>0</v>
      </c>
      <c r="G16" s="21">
        <f>SUM(G9:G15)</f>
        <v>0</v>
      </c>
    </row>
    <row r="17" spans="1:7" s="5" customFormat="1" ht="15.75" customHeight="1">
      <c r="A17" s="358" t="s">
        <v>176</v>
      </c>
      <c r="B17" s="358"/>
      <c r="C17" s="358"/>
      <c r="D17" s="358"/>
      <c r="E17" s="21">
        <f>E16/1000</f>
        <v>0</v>
      </c>
      <c r="F17" s="21">
        <f>F16/1000</f>
        <v>0</v>
      </c>
      <c r="G17" s="21">
        <f>G16/1000</f>
        <v>0</v>
      </c>
    </row>
    <row r="18" spans="1:6" ht="12.75" customHeight="1">
      <c r="A18" s="389"/>
      <c r="B18" s="389"/>
      <c r="C18" s="2"/>
      <c r="D18" s="2"/>
      <c r="E18" s="2"/>
      <c r="F18" s="2"/>
    </row>
    <row r="19" spans="1:6" ht="12.75" customHeight="1">
      <c r="A19" s="389"/>
      <c r="B19" s="389"/>
      <c r="C19" s="2"/>
      <c r="D19" s="2"/>
      <c r="E19" s="2"/>
      <c r="F19" s="2"/>
    </row>
    <row r="20" spans="1:7" ht="15.75" customHeight="1">
      <c r="A20" s="6" t="s">
        <v>159</v>
      </c>
      <c r="B20" s="2"/>
      <c r="C20" s="16"/>
      <c r="D20" s="16"/>
      <c r="E20" s="2"/>
      <c r="F20" s="338"/>
      <c r="G20" s="338"/>
    </row>
    <row r="21" spans="1:7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</row>
    <row r="22" spans="1:7" ht="15.75">
      <c r="A22" s="6"/>
      <c r="B22" s="2"/>
      <c r="C22" s="2"/>
      <c r="D22" s="2"/>
      <c r="E22" s="2"/>
      <c r="F22" s="2"/>
      <c r="G22" s="2"/>
    </row>
    <row r="23" spans="1:7" ht="15.75" customHeight="1">
      <c r="A23" s="6" t="s">
        <v>178</v>
      </c>
      <c r="B23" s="2"/>
      <c r="C23" s="16"/>
      <c r="D23" s="16"/>
      <c r="E23" s="2"/>
      <c r="F23" s="338"/>
      <c r="G23" s="338"/>
    </row>
    <row r="24" spans="1:7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</row>
  </sheetData>
  <sheetProtection selectLockedCells="1" selectUnlockedCells="1"/>
  <mergeCells count="24">
    <mergeCell ref="A6:G6"/>
    <mergeCell ref="A7:F7"/>
    <mergeCell ref="A8:D8"/>
    <mergeCell ref="A9:D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F23:G23"/>
    <mergeCell ref="C24:D24"/>
    <mergeCell ref="F24:G24"/>
    <mergeCell ref="A18:B18"/>
    <mergeCell ref="A19:B19"/>
    <mergeCell ref="F20:G20"/>
    <mergeCell ref="C21:D21"/>
    <mergeCell ref="F21:G21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24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9.140625" defaultRowHeight="12.75"/>
  <cols>
    <col min="1" max="1" width="9.140625" style="1" customWidth="1"/>
    <col min="2" max="2" width="9.421875" style="1" customWidth="1"/>
    <col min="3" max="4" width="9.140625" style="1" customWidth="1"/>
    <col min="5" max="6" width="19.421875" style="1" customWidth="1"/>
    <col min="7" max="7" width="18.710937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78.75" customHeight="1">
      <c r="A3" s="372" t="s">
        <v>256</v>
      </c>
      <c r="B3" s="372"/>
      <c r="C3" s="372"/>
      <c r="D3" s="372"/>
      <c r="E3" s="372"/>
      <c r="F3" s="372"/>
      <c r="G3" s="372"/>
    </row>
    <row r="4" spans="1:7" ht="41.2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7" ht="43.5" customHeight="1">
      <c r="A8" s="390" t="s">
        <v>171</v>
      </c>
      <c r="B8" s="390"/>
      <c r="C8" s="390"/>
      <c r="D8" s="390"/>
      <c r="E8" s="43" t="s">
        <v>204</v>
      </c>
      <c r="F8" s="43" t="s">
        <v>205</v>
      </c>
      <c r="G8" s="43" t="s">
        <v>206</v>
      </c>
    </row>
    <row r="9" spans="1:7" ht="24.75" customHeight="1">
      <c r="A9" s="362"/>
      <c r="B9" s="362"/>
      <c r="C9" s="362"/>
      <c r="D9" s="362"/>
      <c r="E9" s="9">
        <v>0</v>
      </c>
      <c r="F9" s="9">
        <v>0</v>
      </c>
      <c r="G9" s="9">
        <v>0</v>
      </c>
    </row>
    <row r="10" spans="1:7" ht="24.75" customHeight="1">
      <c r="A10" s="362"/>
      <c r="B10" s="362"/>
      <c r="C10" s="362"/>
      <c r="D10" s="362"/>
      <c r="E10" s="9">
        <v>0</v>
      </c>
      <c r="F10" s="9">
        <v>0</v>
      </c>
      <c r="G10" s="9">
        <v>0</v>
      </c>
    </row>
    <row r="11" spans="1:7" ht="24.75" customHeight="1">
      <c r="A11" s="362"/>
      <c r="B11" s="362"/>
      <c r="C11" s="362"/>
      <c r="D11" s="362"/>
      <c r="E11" s="9">
        <v>0</v>
      </c>
      <c r="F11" s="9">
        <v>0</v>
      </c>
      <c r="G11" s="9">
        <v>0</v>
      </c>
    </row>
    <row r="12" spans="1:7" ht="24.75" customHeight="1">
      <c r="A12" s="370"/>
      <c r="B12" s="370"/>
      <c r="C12" s="370"/>
      <c r="D12" s="370"/>
      <c r="E12" s="9">
        <v>0</v>
      </c>
      <c r="F12" s="9">
        <v>0</v>
      </c>
      <c r="G12" s="9">
        <v>0</v>
      </c>
    </row>
    <row r="13" spans="1:7" ht="24.75" customHeight="1">
      <c r="A13" s="370"/>
      <c r="B13" s="370"/>
      <c r="C13" s="370"/>
      <c r="D13" s="370"/>
      <c r="E13" s="9">
        <v>0</v>
      </c>
      <c r="F13" s="9">
        <v>0</v>
      </c>
      <c r="G13" s="9">
        <v>0</v>
      </c>
    </row>
    <row r="14" spans="1:7" ht="24.75" customHeight="1">
      <c r="A14" s="370"/>
      <c r="B14" s="370"/>
      <c r="C14" s="370"/>
      <c r="D14" s="370"/>
      <c r="E14" s="9">
        <v>0</v>
      </c>
      <c r="F14" s="9">
        <v>0</v>
      </c>
      <c r="G14" s="9">
        <v>0</v>
      </c>
    </row>
    <row r="15" spans="1:7" ht="24.75" customHeight="1">
      <c r="A15" s="362"/>
      <c r="B15" s="362"/>
      <c r="C15" s="362"/>
      <c r="D15" s="362"/>
      <c r="E15" s="9">
        <v>0</v>
      </c>
      <c r="F15" s="9">
        <v>0</v>
      </c>
      <c r="G15" s="9">
        <v>0</v>
      </c>
    </row>
    <row r="16" spans="1:7" s="5" customFormat="1" ht="15" customHeight="1">
      <c r="A16" s="358" t="s">
        <v>175</v>
      </c>
      <c r="B16" s="358"/>
      <c r="C16" s="358"/>
      <c r="D16" s="358"/>
      <c r="E16" s="21">
        <f>SUM(E9:E15)</f>
        <v>0</v>
      </c>
      <c r="F16" s="21">
        <f>SUM(F9:F15)</f>
        <v>0</v>
      </c>
      <c r="G16" s="21">
        <f>SUM(G9:G15)</f>
        <v>0</v>
      </c>
    </row>
    <row r="17" spans="1:7" s="5" customFormat="1" ht="15.75" customHeight="1">
      <c r="A17" s="358" t="s">
        <v>176</v>
      </c>
      <c r="B17" s="358"/>
      <c r="C17" s="358"/>
      <c r="D17" s="358"/>
      <c r="E17" s="21">
        <f>E16/1000</f>
        <v>0</v>
      </c>
      <c r="F17" s="21">
        <f>F16/1000</f>
        <v>0</v>
      </c>
      <c r="G17" s="21">
        <f>G16/1000</f>
        <v>0</v>
      </c>
    </row>
    <row r="18" spans="1:6" ht="12.75" customHeight="1">
      <c r="A18" s="389"/>
      <c r="B18" s="389"/>
      <c r="C18" s="2"/>
      <c r="D18" s="2"/>
      <c r="E18" s="2"/>
      <c r="F18" s="2"/>
    </row>
    <row r="19" spans="1:6" ht="12.75" customHeight="1">
      <c r="A19" s="389"/>
      <c r="B19" s="389"/>
      <c r="C19" s="2"/>
      <c r="D19" s="2"/>
      <c r="E19" s="2"/>
      <c r="F19" s="2"/>
    </row>
    <row r="20" spans="1:7" ht="15.75" customHeight="1">
      <c r="A20" s="6" t="s">
        <v>159</v>
      </c>
      <c r="B20" s="2"/>
      <c r="C20" s="16"/>
      <c r="D20" s="16"/>
      <c r="E20" s="2"/>
      <c r="F20" s="338"/>
      <c r="G20" s="338"/>
    </row>
    <row r="21" spans="1:7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</row>
    <row r="22" spans="1:7" ht="15.75">
      <c r="A22" s="6"/>
      <c r="B22" s="2"/>
      <c r="C22" s="2"/>
      <c r="D22" s="2"/>
      <c r="E22" s="2"/>
      <c r="F22" s="2"/>
      <c r="G22" s="2"/>
    </row>
    <row r="23" spans="1:7" ht="15.75" customHeight="1">
      <c r="A23" s="6" t="s">
        <v>178</v>
      </c>
      <c r="B23" s="2"/>
      <c r="C23" s="16"/>
      <c r="D23" s="16"/>
      <c r="E23" s="2"/>
      <c r="F23" s="338"/>
      <c r="G23" s="338"/>
    </row>
    <row r="24" spans="1:7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</row>
  </sheetData>
  <sheetProtection selectLockedCells="1" selectUnlockedCells="1"/>
  <mergeCells count="24">
    <mergeCell ref="A6:G6"/>
    <mergeCell ref="A7:F7"/>
    <mergeCell ref="A8:D8"/>
    <mergeCell ref="A9:D9"/>
    <mergeCell ref="A2:G2"/>
    <mergeCell ref="A3:G3"/>
    <mergeCell ref="A4:G4"/>
    <mergeCell ref="A5:G5"/>
    <mergeCell ref="A14:D14"/>
    <mergeCell ref="A15:D15"/>
    <mergeCell ref="A16:D16"/>
    <mergeCell ref="A17:D17"/>
    <mergeCell ref="A10:D10"/>
    <mergeCell ref="A11:D11"/>
    <mergeCell ref="A12:D12"/>
    <mergeCell ref="A13:D13"/>
    <mergeCell ref="F23:G23"/>
    <mergeCell ref="C24:D24"/>
    <mergeCell ref="F24:G24"/>
    <mergeCell ref="A18:B18"/>
    <mergeCell ref="A19:B19"/>
    <mergeCell ref="F20:G20"/>
    <mergeCell ref="C21:D21"/>
    <mergeCell ref="F21:G21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0.7109375" style="1" customWidth="1"/>
    <col min="4" max="4" width="9.140625" style="1" customWidth="1"/>
    <col min="5" max="5" width="17.140625" style="1" customWidth="1"/>
    <col min="6" max="6" width="17.00390625" style="1" customWidth="1"/>
    <col min="7" max="7" width="17.1406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72" t="s">
        <v>257</v>
      </c>
      <c r="B3" s="372"/>
      <c r="C3" s="372"/>
      <c r="D3" s="372"/>
      <c r="E3" s="372"/>
      <c r="F3" s="372"/>
      <c r="G3" s="372"/>
    </row>
    <row r="4" spans="1:7" ht="32.2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9" ht="15.75" customHeight="1">
      <c r="A6" s="342" t="s">
        <v>170</v>
      </c>
      <c r="B6" s="342"/>
      <c r="C6" s="342"/>
      <c r="D6" s="342"/>
      <c r="E6" s="342"/>
      <c r="F6" s="342"/>
      <c r="G6" s="342"/>
      <c r="I6" s="5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7" ht="34.5" customHeight="1">
      <c r="A9" s="390" t="s">
        <v>171</v>
      </c>
      <c r="B9" s="390"/>
      <c r="C9" s="390"/>
      <c r="D9" s="390"/>
      <c r="E9" s="43" t="s">
        <v>204</v>
      </c>
      <c r="F9" s="43" t="s">
        <v>205</v>
      </c>
      <c r="G9" s="43" t="s">
        <v>206</v>
      </c>
    </row>
    <row r="10" spans="1:7" ht="24.75" customHeight="1">
      <c r="A10" s="367"/>
      <c r="B10" s="367"/>
      <c r="C10" s="367"/>
      <c r="D10" s="367"/>
      <c r="E10" s="9">
        <v>0</v>
      </c>
      <c r="F10" s="9">
        <v>0</v>
      </c>
      <c r="G10" s="9">
        <v>0</v>
      </c>
    </row>
    <row r="11" spans="1:7" ht="24.75" customHeight="1">
      <c r="A11" s="367"/>
      <c r="B11" s="367"/>
      <c r="C11" s="367"/>
      <c r="D11" s="367"/>
      <c r="E11" s="9">
        <v>0</v>
      </c>
      <c r="F11" s="9">
        <v>0</v>
      </c>
      <c r="G11" s="9">
        <v>0</v>
      </c>
    </row>
    <row r="12" spans="1:7" ht="24.75" customHeight="1">
      <c r="A12" s="367"/>
      <c r="B12" s="367"/>
      <c r="C12" s="367"/>
      <c r="D12" s="367"/>
      <c r="E12" s="9">
        <v>0</v>
      </c>
      <c r="F12" s="9">
        <v>0</v>
      </c>
      <c r="G12" s="9">
        <v>0</v>
      </c>
    </row>
    <row r="13" spans="1:7" ht="24.75" customHeight="1">
      <c r="A13" s="367"/>
      <c r="B13" s="367"/>
      <c r="C13" s="367"/>
      <c r="D13" s="367"/>
      <c r="E13" s="9">
        <v>0</v>
      </c>
      <c r="F13" s="9">
        <v>0</v>
      </c>
      <c r="G13" s="9">
        <v>0</v>
      </c>
    </row>
    <row r="14" spans="1:7" ht="24.75" customHeight="1">
      <c r="A14" s="367"/>
      <c r="B14" s="367"/>
      <c r="C14" s="367"/>
      <c r="D14" s="367"/>
      <c r="E14" s="9">
        <v>0</v>
      </c>
      <c r="F14" s="9">
        <v>0</v>
      </c>
      <c r="G14" s="9">
        <v>0</v>
      </c>
    </row>
    <row r="15" spans="1:7" ht="24.75" customHeight="1">
      <c r="A15" s="367"/>
      <c r="B15" s="367"/>
      <c r="C15" s="367"/>
      <c r="D15" s="367"/>
      <c r="E15" s="9">
        <v>0</v>
      </c>
      <c r="F15" s="9">
        <v>0</v>
      </c>
      <c r="G15" s="9">
        <v>0</v>
      </c>
    </row>
    <row r="16" spans="1:7" ht="24.75" customHeight="1">
      <c r="A16" s="388"/>
      <c r="B16" s="388"/>
      <c r="C16" s="388"/>
      <c r="D16" s="388"/>
      <c r="E16" s="9">
        <v>0</v>
      </c>
      <c r="F16" s="9">
        <v>0</v>
      </c>
      <c r="G16" s="9">
        <v>0</v>
      </c>
    </row>
    <row r="17" spans="1:7" s="5" customFormat="1" ht="24.75" customHeight="1">
      <c r="A17" s="358" t="s">
        <v>175</v>
      </c>
      <c r="B17" s="358"/>
      <c r="C17" s="358"/>
      <c r="D17" s="358"/>
      <c r="E17" s="21">
        <f>SUM(E10:E16)</f>
        <v>0</v>
      </c>
      <c r="F17" s="21">
        <f>SUM(F10:F16)</f>
        <v>0</v>
      </c>
      <c r="G17" s="21">
        <f>SUM(G10:G16)</f>
        <v>0</v>
      </c>
    </row>
    <row r="18" spans="1:7" s="5" customFormat="1" ht="24.75" customHeight="1">
      <c r="A18" s="340" t="s">
        <v>176</v>
      </c>
      <c r="B18" s="340"/>
      <c r="C18" s="340"/>
      <c r="D18" s="340"/>
      <c r="E18" s="21">
        <f>E17/1000</f>
        <v>0</v>
      </c>
      <c r="F18" s="21">
        <f>F17/1000</f>
        <v>0</v>
      </c>
      <c r="G18" s="21">
        <f>G17/1000</f>
        <v>0</v>
      </c>
    </row>
    <row r="19" spans="1:6" ht="12.75" customHeight="1">
      <c r="A19" s="389"/>
      <c r="B19" s="389"/>
      <c r="C19" s="2"/>
      <c r="D19" s="2"/>
      <c r="E19" s="2"/>
      <c r="F19" s="2"/>
    </row>
    <row r="20" spans="1:7" ht="15.75" customHeight="1">
      <c r="A20" s="6" t="s">
        <v>159</v>
      </c>
      <c r="B20" s="2"/>
      <c r="C20" s="16"/>
      <c r="D20" s="16"/>
      <c r="E20" s="2"/>
      <c r="F20" s="338"/>
      <c r="G20" s="338"/>
    </row>
    <row r="21" spans="1:7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</row>
    <row r="22" spans="1:8" ht="15.75">
      <c r="A22" s="6"/>
      <c r="B22" s="2"/>
      <c r="C22" s="2"/>
      <c r="D22" s="2"/>
      <c r="E22" s="2"/>
      <c r="F22" s="2"/>
      <c r="G22" s="2"/>
      <c r="H22" s="2"/>
    </row>
    <row r="23" spans="1:8" ht="15.75" customHeight="1">
      <c r="A23" s="6" t="s">
        <v>178</v>
      </c>
      <c r="B23" s="2"/>
      <c r="C23" s="16"/>
      <c r="D23" s="16"/>
      <c r="E23" s="2"/>
      <c r="F23" s="338"/>
      <c r="G23" s="338"/>
      <c r="H23" s="2"/>
    </row>
    <row r="24" spans="1:8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  <c r="H24" s="2"/>
    </row>
    <row r="25" spans="1:7" ht="15.75">
      <c r="A25" s="6"/>
      <c r="B25" s="2"/>
      <c r="C25" s="2"/>
      <c r="D25" s="2"/>
      <c r="E25" s="2"/>
      <c r="F25" s="2"/>
      <c r="G25" s="2"/>
    </row>
    <row r="26" spans="1:7" ht="15.75">
      <c r="A26" s="14"/>
      <c r="B26" s="2"/>
      <c r="C26" s="2"/>
      <c r="D26" s="2"/>
      <c r="E26" s="2"/>
      <c r="F26" s="2"/>
      <c r="G26" s="2"/>
    </row>
  </sheetData>
  <sheetProtection selectLockedCells="1" selectUnlockedCells="1"/>
  <mergeCells count="23">
    <mergeCell ref="A13:D13"/>
    <mergeCell ref="A14:D14"/>
    <mergeCell ref="A15:D15"/>
    <mergeCell ref="A2:G2"/>
    <mergeCell ref="A3:G3"/>
    <mergeCell ref="A4:G4"/>
    <mergeCell ref="A5:G5"/>
    <mergeCell ref="F23:G23"/>
    <mergeCell ref="C24:D24"/>
    <mergeCell ref="F24:G24"/>
    <mergeCell ref="A6:G6"/>
    <mergeCell ref="A7:F7"/>
    <mergeCell ref="F20:G20"/>
    <mergeCell ref="A9:D9"/>
    <mergeCell ref="A10:D10"/>
    <mergeCell ref="A11:D11"/>
    <mergeCell ref="A12:D12"/>
    <mergeCell ref="A16:D16"/>
    <mergeCell ref="A17:D17"/>
    <mergeCell ref="A18:D18"/>
    <mergeCell ref="A19:B19"/>
    <mergeCell ref="C21:D21"/>
    <mergeCell ref="F21:G21"/>
  </mergeCells>
  <printOptions/>
  <pageMargins left="1.1402777777777777" right="0.19652777777777777" top="0.9840277777777777" bottom="0.9840277777777777" header="0.5118055555555555" footer="0.5118055555555555"/>
  <pageSetup horizontalDpi="300" verticalDpi="300" orientation="portrait" paperSize="9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4" width="10.57421875" style="1" customWidth="1"/>
    <col min="5" max="5" width="18.00390625" style="1" customWidth="1"/>
    <col min="6" max="6" width="19.8515625" style="1" customWidth="1"/>
    <col min="7" max="7" width="17.281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36.75" customHeight="1">
      <c r="A3" s="372" t="s">
        <v>258</v>
      </c>
      <c r="B3" s="372"/>
      <c r="C3" s="372"/>
      <c r="D3" s="372"/>
      <c r="E3" s="372"/>
      <c r="F3" s="372"/>
      <c r="G3" s="372"/>
    </row>
    <row r="4" spans="1:7" ht="33.7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9" ht="12.75">
      <c r="A8" s="2"/>
      <c r="B8" s="2"/>
      <c r="C8" s="2"/>
      <c r="D8" s="2"/>
      <c r="E8" s="2"/>
      <c r="F8" s="2"/>
      <c r="I8" s="5"/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7" ht="36.75" customHeight="1">
      <c r="A11" s="390" t="s">
        <v>171</v>
      </c>
      <c r="B11" s="390"/>
      <c r="C11" s="390"/>
      <c r="D11" s="390"/>
      <c r="E11" s="43" t="s">
        <v>204</v>
      </c>
      <c r="F11" s="43" t="s">
        <v>205</v>
      </c>
      <c r="G11" s="43" t="s">
        <v>206</v>
      </c>
    </row>
    <row r="12" spans="1:7" ht="24.75" customHeight="1">
      <c r="A12" s="392"/>
      <c r="B12" s="392"/>
      <c r="C12" s="392"/>
      <c r="D12" s="392"/>
      <c r="E12" s="9">
        <v>0</v>
      </c>
      <c r="F12" s="9">
        <v>0</v>
      </c>
      <c r="G12" s="9">
        <v>0</v>
      </c>
    </row>
    <row r="13" spans="1:7" ht="24.75" customHeight="1">
      <c r="A13" s="392"/>
      <c r="B13" s="392"/>
      <c r="C13" s="392"/>
      <c r="D13" s="392"/>
      <c r="E13" s="9">
        <v>0</v>
      </c>
      <c r="F13" s="9">
        <v>0</v>
      </c>
      <c r="G13" s="9">
        <v>0</v>
      </c>
    </row>
    <row r="14" spans="1:7" ht="24.75" customHeight="1">
      <c r="A14" s="392"/>
      <c r="B14" s="392"/>
      <c r="C14" s="392"/>
      <c r="D14" s="392"/>
      <c r="E14" s="9">
        <v>0</v>
      </c>
      <c r="F14" s="9">
        <v>0</v>
      </c>
      <c r="G14" s="9">
        <v>0</v>
      </c>
    </row>
    <row r="15" spans="1:7" ht="24.75" customHeight="1">
      <c r="A15" s="392"/>
      <c r="B15" s="392"/>
      <c r="C15" s="392"/>
      <c r="D15" s="392"/>
      <c r="E15" s="9">
        <v>0</v>
      </c>
      <c r="F15" s="9">
        <v>0</v>
      </c>
      <c r="G15" s="9">
        <v>0</v>
      </c>
    </row>
    <row r="16" spans="1:7" s="5" customFormat="1" ht="24.75" customHeight="1">
      <c r="A16" s="391" t="s">
        <v>175</v>
      </c>
      <c r="B16" s="391"/>
      <c r="C16" s="391"/>
      <c r="D16" s="391"/>
      <c r="E16" s="21">
        <f>SUM(E12:E15)</f>
        <v>0</v>
      </c>
      <c r="F16" s="21">
        <f>SUM(F12:F15)</f>
        <v>0</v>
      </c>
      <c r="G16" s="21">
        <f>SUM(G12:G15)</f>
        <v>0</v>
      </c>
    </row>
    <row r="17" spans="1:7" s="5" customFormat="1" ht="24.75" customHeight="1">
      <c r="A17" s="391" t="s">
        <v>259</v>
      </c>
      <c r="B17" s="391"/>
      <c r="C17" s="391"/>
      <c r="D17" s="391"/>
      <c r="E17" s="21">
        <f>E16/1000</f>
        <v>0</v>
      </c>
      <c r="F17" s="21">
        <f>F16/1000</f>
        <v>0</v>
      </c>
      <c r="G17" s="21">
        <f>G16/1000</f>
        <v>0</v>
      </c>
    </row>
    <row r="19" spans="1:7" ht="15.75" customHeight="1">
      <c r="A19" s="6" t="s">
        <v>159</v>
      </c>
      <c r="B19" s="2"/>
      <c r="C19" s="16"/>
      <c r="D19" s="16"/>
      <c r="E19" s="2"/>
      <c r="F19" s="338"/>
      <c r="G19" s="338"/>
    </row>
    <row r="20" spans="1:7" ht="15.75" customHeight="1">
      <c r="A20" s="6"/>
      <c r="B20" s="2"/>
      <c r="C20" s="339" t="s">
        <v>177</v>
      </c>
      <c r="D20" s="339"/>
      <c r="E20" s="2"/>
      <c r="F20" s="339" t="s">
        <v>160</v>
      </c>
      <c r="G20" s="339"/>
    </row>
    <row r="21" spans="1:7" ht="15.75">
      <c r="A21" s="6"/>
      <c r="B21" s="2"/>
      <c r="C21" s="2"/>
      <c r="D21" s="2"/>
      <c r="E21" s="2"/>
      <c r="F21" s="2"/>
      <c r="G21" s="2"/>
    </row>
    <row r="22" spans="1:8" ht="15.75" customHeight="1">
      <c r="A22" s="6" t="s">
        <v>178</v>
      </c>
      <c r="B22" s="2"/>
      <c r="C22" s="16"/>
      <c r="D22" s="16"/>
      <c r="E22" s="2"/>
      <c r="F22" s="338"/>
      <c r="G22" s="338"/>
      <c r="H22" s="83"/>
    </row>
    <row r="23" spans="1:8" ht="15.75" customHeight="1">
      <c r="A23" s="14"/>
      <c r="B23" s="14"/>
      <c r="C23" s="339" t="s">
        <v>177</v>
      </c>
      <c r="D23" s="339"/>
      <c r="E23" s="2"/>
      <c r="F23" s="339" t="s">
        <v>160</v>
      </c>
      <c r="G23" s="339"/>
      <c r="H23" s="18"/>
    </row>
    <row r="24" spans="1:8" ht="15.75">
      <c r="A24" s="6"/>
      <c r="B24" s="2"/>
      <c r="C24" s="2"/>
      <c r="D24" s="2"/>
      <c r="E24" s="2"/>
      <c r="F24" s="2"/>
      <c r="G24" s="2"/>
      <c r="H24" s="17"/>
    </row>
    <row r="25" spans="1:8" ht="15.75">
      <c r="A25" s="6"/>
      <c r="B25" s="2"/>
      <c r="C25" s="14"/>
      <c r="D25" s="14"/>
      <c r="E25" s="6"/>
      <c r="F25" s="14"/>
      <c r="G25" s="14"/>
      <c r="H25" s="83"/>
    </row>
    <row r="26" spans="1:8" ht="15.75" customHeight="1">
      <c r="A26" s="14"/>
      <c r="B26" s="14"/>
      <c r="C26" s="360"/>
      <c r="D26" s="360"/>
      <c r="E26" s="2"/>
      <c r="F26" s="360"/>
      <c r="G26" s="360"/>
      <c r="H26" s="18"/>
    </row>
  </sheetData>
  <sheetProtection selectLockedCells="1" selectUnlockedCells="1"/>
  <mergeCells count="21">
    <mergeCell ref="A2:G2"/>
    <mergeCell ref="A3:G3"/>
    <mergeCell ref="A4:G4"/>
    <mergeCell ref="A5:G5"/>
    <mergeCell ref="A13:D13"/>
    <mergeCell ref="A14:D14"/>
    <mergeCell ref="A15:D15"/>
    <mergeCell ref="A16:D16"/>
    <mergeCell ref="A6:G6"/>
    <mergeCell ref="A7:F7"/>
    <mergeCell ref="A11:D11"/>
    <mergeCell ref="A12:D12"/>
    <mergeCell ref="C26:D26"/>
    <mergeCell ref="F26:G26"/>
    <mergeCell ref="A17:D17"/>
    <mergeCell ref="F19:G19"/>
    <mergeCell ref="C20:D20"/>
    <mergeCell ref="F20:G20"/>
    <mergeCell ref="F22:G22"/>
    <mergeCell ref="C23:D23"/>
    <mergeCell ref="F23:G23"/>
  </mergeCells>
  <printOptions/>
  <pageMargins left="0.8902777777777777" right="0.19652777777777777" top="0.9840277777777777" bottom="0.9840277777777777" header="0.5118055555555555" footer="0.5118055555555555"/>
  <pageSetup horizontalDpi="300" verticalDpi="300" orientation="portrait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2.75"/>
  <cols>
    <col min="1" max="1" width="18.57421875" style="1" customWidth="1"/>
    <col min="2" max="2" width="9.140625" style="1" customWidth="1"/>
    <col min="3" max="3" width="11.140625" style="1" customWidth="1"/>
    <col min="4" max="4" width="5.140625" style="1" customWidth="1"/>
    <col min="5" max="5" width="16.57421875" style="1" customWidth="1"/>
    <col min="6" max="6" width="16.00390625" style="1" customWidth="1"/>
    <col min="7" max="7" width="17.281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72" t="s">
        <v>260</v>
      </c>
      <c r="B3" s="372"/>
      <c r="C3" s="372"/>
      <c r="D3" s="372"/>
      <c r="E3" s="372"/>
      <c r="F3" s="372"/>
      <c r="G3" s="372"/>
    </row>
    <row r="4" spans="1:7" ht="36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9" ht="12.75">
      <c r="A10" s="2"/>
      <c r="B10" s="2"/>
      <c r="C10" s="2"/>
      <c r="D10" s="2"/>
      <c r="E10" s="2"/>
      <c r="F10" s="2"/>
      <c r="I10" s="5"/>
    </row>
    <row r="11" spans="1:7" ht="33" customHeight="1">
      <c r="A11" s="390" t="s">
        <v>171</v>
      </c>
      <c r="B11" s="390"/>
      <c r="C11" s="390"/>
      <c r="D11" s="390"/>
      <c r="E11" s="43" t="s">
        <v>204</v>
      </c>
      <c r="F11" s="43" t="s">
        <v>205</v>
      </c>
      <c r="G11" s="43" t="s">
        <v>206</v>
      </c>
    </row>
    <row r="12" spans="1:8" ht="24.75" customHeight="1">
      <c r="A12" s="348"/>
      <c r="B12" s="348"/>
      <c r="C12" s="348"/>
      <c r="D12" s="348"/>
      <c r="E12" s="84">
        <v>0</v>
      </c>
      <c r="F12" s="84">
        <v>0</v>
      </c>
      <c r="G12" s="84">
        <v>0</v>
      </c>
      <c r="H12" s="85"/>
    </row>
    <row r="13" spans="1:7" ht="24.75" customHeight="1">
      <c r="A13" s="348"/>
      <c r="B13" s="348"/>
      <c r="C13" s="348"/>
      <c r="D13" s="348"/>
      <c r="E13" s="84">
        <v>0</v>
      </c>
      <c r="F13" s="84">
        <v>0</v>
      </c>
      <c r="G13" s="84">
        <v>0</v>
      </c>
    </row>
    <row r="14" spans="1:7" ht="24.75" customHeight="1">
      <c r="A14" s="348"/>
      <c r="B14" s="348"/>
      <c r="C14" s="348"/>
      <c r="D14" s="348"/>
      <c r="E14" s="84">
        <v>0</v>
      </c>
      <c r="F14" s="84">
        <v>0</v>
      </c>
      <c r="G14" s="84">
        <v>0</v>
      </c>
    </row>
    <row r="15" spans="1:7" ht="24.75" customHeight="1">
      <c r="A15" s="348"/>
      <c r="B15" s="348"/>
      <c r="C15" s="348"/>
      <c r="D15" s="348"/>
      <c r="E15" s="84">
        <v>0</v>
      </c>
      <c r="F15" s="84">
        <v>0</v>
      </c>
      <c r="G15" s="84">
        <v>0</v>
      </c>
    </row>
    <row r="16" spans="1:7" ht="24.75" customHeight="1">
      <c r="A16" s="348"/>
      <c r="B16" s="348"/>
      <c r="C16" s="348"/>
      <c r="D16" s="348"/>
      <c r="E16" s="84">
        <v>0</v>
      </c>
      <c r="F16" s="84">
        <v>0</v>
      </c>
      <c r="G16" s="84">
        <v>0</v>
      </c>
    </row>
    <row r="17" spans="1:7" ht="24.75" customHeight="1">
      <c r="A17" s="348"/>
      <c r="B17" s="348"/>
      <c r="C17" s="348"/>
      <c r="D17" s="348"/>
      <c r="E17" s="84">
        <v>0</v>
      </c>
      <c r="F17" s="84">
        <v>0</v>
      </c>
      <c r="G17" s="84">
        <v>0</v>
      </c>
    </row>
    <row r="18" spans="1:7" ht="24.75" customHeight="1">
      <c r="A18" s="348"/>
      <c r="B18" s="348"/>
      <c r="C18" s="348"/>
      <c r="D18" s="348"/>
      <c r="E18" s="84">
        <v>0</v>
      </c>
      <c r="F18" s="84">
        <v>0</v>
      </c>
      <c r="G18" s="84">
        <v>0</v>
      </c>
    </row>
    <row r="19" spans="1:7" s="5" customFormat="1" ht="24.75" customHeight="1">
      <c r="A19" s="394" t="s">
        <v>175</v>
      </c>
      <c r="B19" s="394"/>
      <c r="C19" s="394"/>
      <c r="D19" s="394"/>
      <c r="E19" s="21">
        <f>SUM(E12:E18)</f>
        <v>0</v>
      </c>
      <c r="F19" s="21">
        <f>SUM(F12:F18)</f>
        <v>0</v>
      </c>
      <c r="G19" s="21">
        <f>SUM(G12:G18)</f>
        <v>0</v>
      </c>
    </row>
    <row r="20" spans="1:7" s="5" customFormat="1" ht="24.75" customHeight="1">
      <c r="A20" s="394" t="s">
        <v>259</v>
      </c>
      <c r="B20" s="394"/>
      <c r="C20" s="394"/>
      <c r="D20" s="394"/>
      <c r="E20" s="21">
        <f>E19/1000</f>
        <v>0</v>
      </c>
      <c r="F20" s="21">
        <f>F19/1000</f>
        <v>0</v>
      </c>
      <c r="G20" s="21">
        <f>G19/1000</f>
        <v>0</v>
      </c>
    </row>
    <row r="22" spans="1:7" ht="15.75" customHeight="1">
      <c r="A22" s="6" t="s">
        <v>159</v>
      </c>
      <c r="B22" s="2"/>
      <c r="C22" s="16"/>
      <c r="D22" s="16"/>
      <c r="E22" s="2"/>
      <c r="F22" s="338"/>
      <c r="G22" s="338"/>
    </row>
    <row r="23" spans="1:7" ht="15.75" customHeight="1">
      <c r="A23" s="6"/>
      <c r="B23" s="2"/>
      <c r="C23" s="339" t="s">
        <v>177</v>
      </c>
      <c r="D23" s="339"/>
      <c r="E23" s="2"/>
      <c r="F23" s="339" t="s">
        <v>160</v>
      </c>
      <c r="G23" s="339"/>
    </row>
    <row r="24" spans="1:7" ht="15.75">
      <c r="A24" s="6"/>
      <c r="B24" s="2"/>
      <c r="C24" s="2"/>
      <c r="D24" s="2"/>
      <c r="E24" s="2"/>
      <c r="F24" s="2"/>
      <c r="G24" s="2"/>
    </row>
    <row r="25" spans="1:8" ht="15.75" customHeight="1">
      <c r="A25" s="6" t="s">
        <v>178</v>
      </c>
      <c r="B25" s="2"/>
      <c r="C25" s="16"/>
      <c r="D25" s="16"/>
      <c r="E25" s="2"/>
      <c r="F25" s="338"/>
      <c r="G25" s="338"/>
      <c r="H25" s="83"/>
    </row>
    <row r="26" spans="1:8" ht="15.75" customHeight="1">
      <c r="A26" s="14"/>
      <c r="B26" s="14"/>
      <c r="C26" s="339" t="s">
        <v>177</v>
      </c>
      <c r="D26" s="339"/>
      <c r="E26" s="2"/>
      <c r="F26" s="339" t="s">
        <v>160</v>
      </c>
      <c r="G26" s="339"/>
      <c r="H26" s="18"/>
    </row>
    <row r="27" spans="1:8" ht="15.75">
      <c r="A27" s="6"/>
      <c r="B27" s="2"/>
      <c r="C27" s="2"/>
      <c r="D27" s="17"/>
      <c r="E27" s="2"/>
      <c r="F27" s="2"/>
      <c r="G27" s="2"/>
      <c r="H27" s="17"/>
    </row>
    <row r="28" spans="1:8" ht="15.75" customHeight="1">
      <c r="A28" s="14"/>
      <c r="B28" s="17"/>
      <c r="C28" s="17"/>
      <c r="D28" s="17"/>
      <c r="E28" s="393"/>
      <c r="F28" s="393"/>
      <c r="G28" s="393"/>
      <c r="H28" s="83"/>
    </row>
    <row r="29" spans="1:8" ht="15.75" customHeight="1">
      <c r="A29" s="14"/>
      <c r="B29" s="360"/>
      <c r="C29" s="360"/>
      <c r="D29" s="41"/>
      <c r="E29" s="360"/>
      <c r="F29" s="360"/>
      <c r="G29" s="360"/>
      <c r="H29" s="18"/>
    </row>
  </sheetData>
  <sheetProtection selectLockedCells="1" selectUnlockedCells="1"/>
  <mergeCells count="25">
    <mergeCell ref="A6:G6"/>
    <mergeCell ref="A7:F7"/>
    <mergeCell ref="A11:D11"/>
    <mergeCell ref="A12:D12"/>
    <mergeCell ref="A2:G2"/>
    <mergeCell ref="A3:G3"/>
    <mergeCell ref="A4:G4"/>
    <mergeCell ref="A5:G5"/>
    <mergeCell ref="A17:D17"/>
    <mergeCell ref="A18:D18"/>
    <mergeCell ref="A19:D19"/>
    <mergeCell ref="A20:D20"/>
    <mergeCell ref="A13:D13"/>
    <mergeCell ref="A14:D14"/>
    <mergeCell ref="A15:D15"/>
    <mergeCell ref="A16:D16"/>
    <mergeCell ref="C26:D26"/>
    <mergeCell ref="F26:G26"/>
    <mergeCell ref="E28:G28"/>
    <mergeCell ref="B29:C29"/>
    <mergeCell ref="E29:G29"/>
    <mergeCell ref="F22:G22"/>
    <mergeCell ref="C23:D23"/>
    <mergeCell ref="F23:G23"/>
    <mergeCell ref="F25:G25"/>
  </mergeCells>
  <printOptions/>
  <pageMargins left="0.9798611111111111" right="0.19652777777777777" top="0.9840277777777777" bottom="0.9840277777777777" header="0.5118055555555555" footer="0.5118055555555555"/>
  <pageSetup horizontalDpi="300" verticalDpi="300" orientation="portrait" paperSize="9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90" zoomScaleSheetLayoutView="90" zoomScalePageLayoutView="0" workbookViewId="0" topLeftCell="A1">
      <selection activeCell="E14" sqref="E14"/>
    </sheetView>
  </sheetViews>
  <sheetFormatPr defaultColWidth="9.140625" defaultRowHeight="12.75"/>
  <cols>
    <col min="1" max="1" width="17.57421875" style="1" customWidth="1"/>
    <col min="2" max="2" width="9.140625" style="1" customWidth="1"/>
    <col min="3" max="3" width="12.28125" style="1" customWidth="1"/>
    <col min="4" max="4" width="6.28125" style="1" customWidth="1"/>
    <col min="5" max="5" width="15.57421875" style="1" customWidth="1"/>
    <col min="6" max="7" width="15.281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49.5" customHeight="1">
      <c r="A3" s="372" t="s">
        <v>261</v>
      </c>
      <c r="B3" s="372"/>
      <c r="C3" s="372"/>
      <c r="D3" s="372"/>
      <c r="E3" s="372"/>
      <c r="F3" s="372"/>
      <c r="G3" s="372"/>
    </row>
    <row r="4" spans="1:7" ht="32.2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7" ht="35.25" customHeight="1">
      <c r="A11" s="390" t="s">
        <v>171</v>
      </c>
      <c r="B11" s="390"/>
      <c r="C11" s="390"/>
      <c r="D11" s="390"/>
      <c r="E11" s="43" t="s">
        <v>204</v>
      </c>
      <c r="F11" s="43" t="s">
        <v>205</v>
      </c>
      <c r="G11" s="43" t="s">
        <v>206</v>
      </c>
    </row>
    <row r="12" spans="1:7" ht="24.75" customHeight="1">
      <c r="A12" s="395"/>
      <c r="B12" s="395"/>
      <c r="C12" s="395"/>
      <c r="D12" s="395"/>
      <c r="E12" s="9">
        <v>0</v>
      </c>
      <c r="F12" s="9">
        <v>0</v>
      </c>
      <c r="G12" s="9">
        <v>0</v>
      </c>
    </row>
    <row r="13" spans="1:7" ht="24.75" customHeight="1">
      <c r="A13" s="395"/>
      <c r="B13" s="395"/>
      <c r="C13" s="395"/>
      <c r="D13" s="395"/>
      <c r="E13" s="9">
        <v>0</v>
      </c>
      <c r="F13" s="9">
        <v>0</v>
      </c>
      <c r="G13" s="9">
        <v>0</v>
      </c>
    </row>
    <row r="14" spans="1:7" ht="24.75" customHeight="1">
      <c r="A14" s="395"/>
      <c r="B14" s="395"/>
      <c r="C14" s="395"/>
      <c r="D14" s="395"/>
      <c r="E14" s="9">
        <v>0</v>
      </c>
      <c r="F14" s="9">
        <v>0</v>
      </c>
      <c r="G14" s="9">
        <v>0</v>
      </c>
    </row>
    <row r="15" spans="1:7" ht="24.75" customHeight="1">
      <c r="A15" s="395"/>
      <c r="B15" s="395"/>
      <c r="C15" s="395"/>
      <c r="D15" s="395"/>
      <c r="E15" s="9">
        <v>0</v>
      </c>
      <c r="F15" s="9">
        <v>0</v>
      </c>
      <c r="G15" s="9">
        <v>0</v>
      </c>
    </row>
    <row r="16" spans="1:7" ht="24.75" customHeight="1">
      <c r="A16" s="395"/>
      <c r="B16" s="395"/>
      <c r="C16" s="395"/>
      <c r="D16" s="395"/>
      <c r="E16" s="9">
        <v>0</v>
      </c>
      <c r="F16" s="9">
        <v>0</v>
      </c>
      <c r="G16" s="9">
        <v>0</v>
      </c>
    </row>
    <row r="17" spans="1:7" ht="24.75" customHeight="1">
      <c r="A17" s="395"/>
      <c r="B17" s="395"/>
      <c r="C17" s="395"/>
      <c r="D17" s="395"/>
      <c r="E17" s="9">
        <v>0</v>
      </c>
      <c r="F17" s="9">
        <v>0</v>
      </c>
      <c r="G17" s="9">
        <v>0</v>
      </c>
    </row>
    <row r="18" spans="1:7" ht="24.75" customHeight="1">
      <c r="A18" s="394" t="s">
        <v>175</v>
      </c>
      <c r="B18" s="394"/>
      <c r="C18" s="394"/>
      <c r="D18" s="394"/>
      <c r="E18" s="21">
        <f>SUM(E12:E17)</f>
        <v>0</v>
      </c>
      <c r="F18" s="21">
        <f>SUM(F12:F17)</f>
        <v>0</v>
      </c>
      <c r="G18" s="21">
        <f>SUM(G12:G17)</f>
        <v>0</v>
      </c>
    </row>
    <row r="19" spans="1:7" ht="24.75" customHeight="1">
      <c r="A19" s="394" t="s">
        <v>259</v>
      </c>
      <c r="B19" s="394"/>
      <c r="C19" s="394"/>
      <c r="D19" s="394"/>
      <c r="E19" s="21">
        <f>E18/1000</f>
        <v>0</v>
      </c>
      <c r="F19" s="21">
        <f>F18/1000</f>
        <v>0</v>
      </c>
      <c r="G19" s="21">
        <f>G18/1000</f>
        <v>0</v>
      </c>
    </row>
    <row r="20" ht="17.25" customHeight="1"/>
    <row r="21" ht="21" customHeight="1"/>
    <row r="23" spans="1:8" ht="15.75" customHeight="1">
      <c r="A23" s="6" t="s">
        <v>159</v>
      </c>
      <c r="B23" s="16"/>
      <c r="C23" s="16"/>
      <c r="D23" s="17"/>
      <c r="E23" s="338"/>
      <c r="F23" s="338"/>
      <c r="G23" s="338"/>
      <c r="H23" s="14"/>
    </row>
    <row r="24" spans="1:8" ht="15.75" customHeight="1">
      <c r="A24" s="6"/>
      <c r="B24" s="339" t="s">
        <v>177</v>
      </c>
      <c r="C24" s="339"/>
      <c r="D24" s="41"/>
      <c r="E24" s="339" t="s">
        <v>160</v>
      </c>
      <c r="F24" s="339"/>
      <c r="G24" s="339"/>
      <c r="H24" s="14"/>
    </row>
    <row r="25" spans="1:8" ht="15.75">
      <c r="A25" s="6"/>
      <c r="B25" s="2"/>
      <c r="C25" s="2"/>
      <c r="D25" s="17"/>
      <c r="E25" s="2"/>
      <c r="F25" s="2"/>
      <c r="G25" s="2"/>
      <c r="H25" s="14"/>
    </row>
    <row r="26" spans="1:8" ht="15.75" customHeight="1">
      <c r="A26" s="6" t="s">
        <v>178</v>
      </c>
      <c r="B26" s="16"/>
      <c r="C26" s="16"/>
      <c r="D26" s="17"/>
      <c r="E26" s="338"/>
      <c r="F26" s="338"/>
      <c r="G26" s="338"/>
      <c r="H26" s="14"/>
    </row>
    <row r="27" spans="1:8" ht="15.75" customHeight="1">
      <c r="A27" s="14"/>
      <c r="B27" s="339" t="s">
        <v>177</v>
      </c>
      <c r="C27" s="339"/>
      <c r="D27" s="41"/>
      <c r="E27" s="360" t="s">
        <v>160</v>
      </c>
      <c r="F27" s="360"/>
      <c r="G27" s="360"/>
      <c r="H27" s="14"/>
    </row>
  </sheetData>
  <sheetProtection selectLockedCells="1" selectUnlockedCells="1"/>
  <mergeCells count="21">
    <mergeCell ref="A2:G2"/>
    <mergeCell ref="A3:G3"/>
    <mergeCell ref="A4:G4"/>
    <mergeCell ref="A5:G5"/>
    <mergeCell ref="A13:D13"/>
    <mergeCell ref="A14:D14"/>
    <mergeCell ref="A15:D15"/>
    <mergeCell ref="A16:D16"/>
    <mergeCell ref="A6:G6"/>
    <mergeCell ref="A7:F7"/>
    <mergeCell ref="A11:D11"/>
    <mergeCell ref="A12:D12"/>
    <mergeCell ref="E26:G26"/>
    <mergeCell ref="B27:C27"/>
    <mergeCell ref="E27:G27"/>
    <mergeCell ref="A17:D17"/>
    <mergeCell ref="A18:D18"/>
    <mergeCell ref="A19:D19"/>
    <mergeCell ref="E23:G23"/>
    <mergeCell ref="B24:C24"/>
    <mergeCell ref="E24:G24"/>
  </mergeCells>
  <printOptions/>
  <pageMargins left="0.9097222222222222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25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18.28125" style="1" customWidth="1"/>
    <col min="2" max="3" width="9.140625" style="1" customWidth="1"/>
    <col min="4" max="4" width="9.421875" style="1" customWidth="1"/>
    <col min="5" max="5" width="16.00390625" style="1" customWidth="1"/>
    <col min="6" max="6" width="16.7109375" style="1" customWidth="1"/>
    <col min="7" max="7" width="16.281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32.25" customHeight="1">
      <c r="A3" s="372" t="s">
        <v>262</v>
      </c>
      <c r="B3" s="372"/>
      <c r="C3" s="372"/>
      <c r="D3" s="372"/>
      <c r="E3" s="372"/>
      <c r="F3" s="372"/>
      <c r="G3" s="372"/>
    </row>
    <row r="4" spans="1:7" ht="33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7" ht="34.5" customHeight="1">
      <c r="A9" s="390" t="s">
        <v>171</v>
      </c>
      <c r="B9" s="390"/>
      <c r="C9" s="390"/>
      <c r="D9" s="390"/>
      <c r="E9" s="43" t="s">
        <v>204</v>
      </c>
      <c r="F9" s="43" t="s">
        <v>205</v>
      </c>
      <c r="G9" s="43" t="s">
        <v>206</v>
      </c>
    </row>
    <row r="10" spans="1:7" ht="24.75" customHeight="1">
      <c r="A10" s="363"/>
      <c r="B10" s="363"/>
      <c r="C10" s="363"/>
      <c r="D10" s="363"/>
      <c r="E10" s="9">
        <v>0</v>
      </c>
      <c r="F10" s="9">
        <v>0</v>
      </c>
      <c r="G10" s="9">
        <v>0</v>
      </c>
    </row>
    <row r="11" spans="1:7" ht="24.75" customHeight="1">
      <c r="A11" s="363"/>
      <c r="B11" s="363"/>
      <c r="C11" s="363"/>
      <c r="D11" s="363"/>
      <c r="E11" s="9">
        <v>0</v>
      </c>
      <c r="F11" s="9">
        <v>0</v>
      </c>
      <c r="G11" s="9">
        <v>0</v>
      </c>
    </row>
    <row r="12" spans="1:7" ht="24.75" customHeight="1">
      <c r="A12" s="363"/>
      <c r="B12" s="363"/>
      <c r="C12" s="363"/>
      <c r="D12" s="363"/>
      <c r="E12" s="9">
        <v>0</v>
      </c>
      <c r="F12" s="9">
        <v>0</v>
      </c>
      <c r="G12" s="9">
        <v>0</v>
      </c>
    </row>
    <row r="13" spans="1:7" ht="24.75" customHeight="1">
      <c r="A13" s="363"/>
      <c r="B13" s="363"/>
      <c r="C13" s="363"/>
      <c r="D13" s="363"/>
      <c r="E13" s="9">
        <v>0</v>
      </c>
      <c r="F13" s="9">
        <v>0</v>
      </c>
      <c r="G13" s="9">
        <v>0</v>
      </c>
    </row>
    <row r="14" spans="1:7" ht="24.75" customHeight="1">
      <c r="A14" s="363"/>
      <c r="B14" s="363"/>
      <c r="C14" s="363"/>
      <c r="D14" s="363"/>
      <c r="E14" s="9">
        <v>0</v>
      </c>
      <c r="F14" s="9">
        <v>0</v>
      </c>
      <c r="G14" s="9">
        <v>0</v>
      </c>
    </row>
    <row r="15" spans="1:7" ht="24.75" customHeight="1">
      <c r="A15" s="396"/>
      <c r="B15" s="396"/>
      <c r="C15" s="396"/>
      <c r="D15" s="396"/>
      <c r="E15" s="9">
        <v>0</v>
      </c>
      <c r="F15" s="9">
        <v>0</v>
      </c>
      <c r="G15" s="9">
        <v>0</v>
      </c>
    </row>
    <row r="16" spans="1:7" ht="15.75" customHeight="1">
      <c r="A16" s="397" t="s">
        <v>175</v>
      </c>
      <c r="B16" s="397"/>
      <c r="C16" s="397"/>
      <c r="D16" s="397"/>
      <c r="E16" s="21">
        <f>SUM(E10:E15)</f>
        <v>0</v>
      </c>
      <c r="F16" s="21">
        <f>SUM(F10:F15)</f>
        <v>0</v>
      </c>
      <c r="G16" s="21">
        <f>SUM(G10:G15)</f>
        <v>0</v>
      </c>
    </row>
    <row r="17" spans="1:7" ht="15.75" customHeight="1">
      <c r="A17" s="397" t="s">
        <v>259</v>
      </c>
      <c r="B17" s="397"/>
      <c r="C17" s="397"/>
      <c r="D17" s="397"/>
      <c r="E17" s="21">
        <f>E16/1000</f>
        <v>0</v>
      </c>
      <c r="F17" s="21">
        <f>F16/1000</f>
        <v>0</v>
      </c>
      <c r="G17" s="21">
        <f>G16/1000</f>
        <v>0</v>
      </c>
    </row>
    <row r="21" spans="1:8" ht="15.75" customHeight="1">
      <c r="A21" s="6" t="s">
        <v>159</v>
      </c>
      <c r="B21" s="16"/>
      <c r="C21" s="16"/>
      <c r="D21" s="17"/>
      <c r="E21" s="338"/>
      <c r="F21" s="338"/>
      <c r="G21" s="338"/>
      <c r="H21" s="14"/>
    </row>
    <row r="22" spans="1:8" ht="15.75" customHeight="1">
      <c r="A22" s="6"/>
      <c r="B22" s="339" t="s">
        <v>177</v>
      </c>
      <c r="C22" s="339"/>
      <c r="D22" s="41"/>
      <c r="E22" s="339" t="s">
        <v>160</v>
      </c>
      <c r="F22" s="339"/>
      <c r="G22" s="339"/>
      <c r="H22" s="14"/>
    </row>
    <row r="23" spans="1:8" ht="15.75">
      <c r="A23" s="6"/>
      <c r="B23" s="2"/>
      <c r="C23" s="2"/>
      <c r="D23" s="17"/>
      <c r="E23" s="2"/>
      <c r="F23" s="2"/>
      <c r="G23" s="2"/>
      <c r="H23" s="14"/>
    </row>
    <row r="24" spans="1:8" ht="15.75" customHeight="1">
      <c r="A24" s="6" t="s">
        <v>178</v>
      </c>
      <c r="B24" s="16"/>
      <c r="C24" s="16"/>
      <c r="D24" s="17"/>
      <c r="E24" s="338"/>
      <c r="F24" s="338"/>
      <c r="G24" s="338"/>
      <c r="H24" s="14"/>
    </row>
    <row r="25" spans="1:8" ht="15.75" customHeight="1">
      <c r="A25" s="14"/>
      <c r="B25" s="339" t="s">
        <v>177</v>
      </c>
      <c r="C25" s="339"/>
      <c r="D25" s="41"/>
      <c r="E25" s="360" t="s">
        <v>160</v>
      </c>
      <c r="F25" s="360"/>
      <c r="G25" s="360"/>
      <c r="H25" s="14"/>
    </row>
  </sheetData>
  <sheetProtection selectLockedCells="1" selectUnlockedCells="1"/>
  <mergeCells count="21">
    <mergeCell ref="A2:G2"/>
    <mergeCell ref="A3:G3"/>
    <mergeCell ref="A4:G4"/>
    <mergeCell ref="A5:G5"/>
    <mergeCell ref="A11:D11"/>
    <mergeCell ref="A12:D12"/>
    <mergeCell ref="A13:D13"/>
    <mergeCell ref="A14:D14"/>
    <mergeCell ref="A6:G6"/>
    <mergeCell ref="A7:F7"/>
    <mergeCell ref="A9:D9"/>
    <mergeCell ref="A10:D10"/>
    <mergeCell ref="E24:G24"/>
    <mergeCell ref="B25:C25"/>
    <mergeCell ref="E25:G25"/>
    <mergeCell ref="A15:D15"/>
    <mergeCell ref="A16:D16"/>
    <mergeCell ref="A17:D17"/>
    <mergeCell ref="E21:G21"/>
    <mergeCell ref="B22:C22"/>
    <mergeCell ref="E22:G22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18.28125" style="1" customWidth="1"/>
    <col min="2" max="2" width="9.140625" style="1" customWidth="1"/>
    <col min="3" max="3" width="10.7109375" style="1" customWidth="1"/>
    <col min="4" max="4" width="0" style="1" hidden="1" customWidth="1"/>
    <col min="5" max="5" width="18.28125" style="1" customWidth="1"/>
    <col min="6" max="6" width="15.28125" style="1" customWidth="1"/>
    <col min="7" max="7" width="17.85156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36" customHeight="1">
      <c r="A3" s="372" t="s">
        <v>263</v>
      </c>
      <c r="B3" s="372"/>
      <c r="C3" s="372"/>
      <c r="D3" s="372"/>
      <c r="E3" s="372"/>
      <c r="F3" s="372"/>
      <c r="G3" s="372"/>
    </row>
    <row r="4" spans="1:7" ht="42.7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7" ht="34.5" customHeight="1">
      <c r="A9" s="390" t="s">
        <v>171</v>
      </c>
      <c r="B9" s="390"/>
      <c r="C9" s="390"/>
      <c r="D9" s="390"/>
      <c r="E9" s="43" t="s">
        <v>204</v>
      </c>
      <c r="F9" s="43" t="s">
        <v>205</v>
      </c>
      <c r="G9" s="43" t="s">
        <v>206</v>
      </c>
    </row>
    <row r="10" spans="1:7" ht="13.5" customHeight="1">
      <c r="A10" s="363"/>
      <c r="B10" s="363"/>
      <c r="C10" s="363"/>
      <c r="D10" s="363"/>
      <c r="E10" s="84">
        <v>0</v>
      </c>
      <c r="F10" s="84">
        <v>0</v>
      </c>
      <c r="G10" s="84">
        <v>0</v>
      </c>
    </row>
    <row r="11" spans="1:7" ht="13.5" customHeight="1">
      <c r="A11" s="363"/>
      <c r="B11" s="363"/>
      <c r="C11" s="363"/>
      <c r="D11" s="363"/>
      <c r="E11" s="84">
        <v>0</v>
      </c>
      <c r="F11" s="84">
        <v>0</v>
      </c>
      <c r="G11" s="84">
        <v>0</v>
      </c>
    </row>
    <row r="12" spans="1:7" ht="13.5" customHeight="1">
      <c r="A12" s="363"/>
      <c r="B12" s="363"/>
      <c r="C12" s="363"/>
      <c r="D12" s="363"/>
      <c r="E12" s="84">
        <v>0</v>
      </c>
      <c r="F12" s="84">
        <v>0</v>
      </c>
      <c r="G12" s="84">
        <v>0</v>
      </c>
    </row>
    <row r="13" spans="1:7" ht="13.5" customHeight="1">
      <c r="A13" s="363"/>
      <c r="B13" s="363"/>
      <c r="C13" s="363"/>
      <c r="D13" s="363"/>
      <c r="E13" s="84">
        <v>0</v>
      </c>
      <c r="F13" s="84">
        <v>0</v>
      </c>
      <c r="G13" s="84">
        <v>0</v>
      </c>
    </row>
    <row r="14" spans="1:7" ht="13.5" customHeight="1">
      <c r="A14" s="363"/>
      <c r="B14" s="363"/>
      <c r="C14" s="363"/>
      <c r="D14" s="363"/>
      <c r="E14" s="84">
        <v>0</v>
      </c>
      <c r="F14" s="84">
        <v>0</v>
      </c>
      <c r="G14" s="84">
        <v>0</v>
      </c>
    </row>
    <row r="15" spans="1:7" ht="13.5" customHeight="1">
      <c r="A15" s="363"/>
      <c r="B15" s="363"/>
      <c r="C15" s="363"/>
      <c r="D15" s="363"/>
      <c r="E15" s="84">
        <v>0</v>
      </c>
      <c r="F15" s="84">
        <v>0</v>
      </c>
      <c r="G15" s="84">
        <v>0</v>
      </c>
    </row>
    <row r="16" spans="1:7" ht="13.5" customHeight="1">
      <c r="A16" s="363"/>
      <c r="B16" s="363"/>
      <c r="C16" s="363"/>
      <c r="D16" s="363"/>
      <c r="E16" s="84">
        <v>0</v>
      </c>
      <c r="F16" s="84">
        <v>0</v>
      </c>
      <c r="G16" s="84">
        <v>0</v>
      </c>
    </row>
    <row r="17" spans="1:7" ht="13.5" customHeight="1">
      <c r="A17" s="363"/>
      <c r="B17" s="363"/>
      <c r="C17" s="363"/>
      <c r="D17" s="363"/>
      <c r="E17" s="84">
        <v>0</v>
      </c>
      <c r="F17" s="84">
        <v>0</v>
      </c>
      <c r="G17" s="84">
        <v>0</v>
      </c>
    </row>
    <row r="18" spans="1:7" s="5" customFormat="1" ht="13.5" customHeight="1">
      <c r="A18" s="397" t="s">
        <v>175</v>
      </c>
      <c r="B18" s="397"/>
      <c r="C18" s="397"/>
      <c r="D18" s="397"/>
      <c r="E18" s="21">
        <f>SUM(E10:E17)</f>
        <v>0</v>
      </c>
      <c r="F18" s="21">
        <f>SUM(F10:F17)</f>
        <v>0</v>
      </c>
      <c r="G18" s="21">
        <f>SUM(G10:G17)</f>
        <v>0</v>
      </c>
    </row>
    <row r="19" spans="1:7" s="5" customFormat="1" ht="15.75" customHeight="1">
      <c r="A19" s="397" t="s">
        <v>259</v>
      </c>
      <c r="B19" s="397"/>
      <c r="C19" s="397"/>
      <c r="D19" s="397"/>
      <c r="E19" s="21">
        <f>E18/1000</f>
        <v>0</v>
      </c>
      <c r="F19" s="21">
        <f>F18/1000</f>
        <v>0</v>
      </c>
      <c r="G19" s="21">
        <f>G18/1000</f>
        <v>0</v>
      </c>
    </row>
    <row r="21" spans="1:7" ht="15.75" customHeight="1">
      <c r="A21" s="14"/>
      <c r="B21" s="17"/>
      <c r="C21" s="17"/>
      <c r="D21" s="17"/>
      <c r="E21" s="393"/>
      <c r="F21" s="393"/>
      <c r="G21" s="393"/>
    </row>
    <row r="22" spans="1:7" ht="15.75" customHeight="1">
      <c r="A22" s="6" t="s">
        <v>159</v>
      </c>
      <c r="B22" s="16"/>
      <c r="C22" s="16"/>
      <c r="D22" s="17"/>
      <c r="E22" s="338"/>
      <c r="F22" s="338"/>
      <c r="G22" s="338"/>
    </row>
    <row r="23" spans="1:8" ht="15.75" customHeight="1">
      <c r="A23" s="6"/>
      <c r="B23" s="339" t="s">
        <v>177</v>
      </c>
      <c r="C23" s="339"/>
      <c r="D23" s="41"/>
      <c r="E23" s="339" t="s">
        <v>160</v>
      </c>
      <c r="F23" s="339"/>
      <c r="G23" s="339"/>
      <c r="H23" s="14"/>
    </row>
    <row r="24" spans="1:8" ht="15.75">
      <c r="A24" s="6"/>
      <c r="B24" s="2"/>
      <c r="C24" s="2"/>
      <c r="D24" s="17"/>
      <c r="E24" s="2"/>
      <c r="F24" s="2"/>
      <c r="G24" s="2"/>
      <c r="H24" s="14"/>
    </row>
    <row r="25" spans="1:8" ht="15.75" customHeight="1">
      <c r="A25" s="6" t="s">
        <v>178</v>
      </c>
      <c r="B25" s="16"/>
      <c r="C25" s="16"/>
      <c r="D25" s="17"/>
      <c r="E25" s="338"/>
      <c r="F25" s="338"/>
      <c r="G25" s="338"/>
      <c r="H25" s="14"/>
    </row>
    <row r="26" spans="1:8" ht="15.75" customHeight="1">
      <c r="A26" s="14"/>
      <c r="B26" s="339" t="s">
        <v>177</v>
      </c>
      <c r="C26" s="339"/>
      <c r="D26" s="41"/>
      <c r="E26" s="360" t="s">
        <v>160</v>
      </c>
      <c r="F26" s="360"/>
      <c r="G26" s="360"/>
      <c r="H26" s="14"/>
    </row>
    <row r="27" spans="1:8" ht="15.75" customHeight="1">
      <c r="A27" s="14"/>
      <c r="B27" s="360"/>
      <c r="C27" s="360"/>
      <c r="D27" s="41"/>
      <c r="E27" s="360"/>
      <c r="F27" s="360"/>
      <c r="G27" s="360"/>
      <c r="H27" s="14"/>
    </row>
  </sheetData>
  <sheetProtection selectLockedCells="1" selectUnlockedCells="1"/>
  <mergeCells count="26">
    <mergeCell ref="A6:G6"/>
    <mergeCell ref="A7:F7"/>
    <mergeCell ref="A9:D9"/>
    <mergeCell ref="A10:D10"/>
    <mergeCell ref="A2:G2"/>
    <mergeCell ref="A3:G3"/>
    <mergeCell ref="A4:G4"/>
    <mergeCell ref="A5:G5"/>
    <mergeCell ref="A15:D15"/>
    <mergeCell ref="A16:D16"/>
    <mergeCell ref="A17:D17"/>
    <mergeCell ref="A18:D18"/>
    <mergeCell ref="A11:D11"/>
    <mergeCell ref="A12:D12"/>
    <mergeCell ref="A13:D13"/>
    <mergeCell ref="A14:D14"/>
    <mergeCell ref="A19:D19"/>
    <mergeCell ref="E21:G21"/>
    <mergeCell ref="B27:C27"/>
    <mergeCell ref="E27:G27"/>
    <mergeCell ref="E22:G22"/>
    <mergeCell ref="B23:C23"/>
    <mergeCell ref="E23:G23"/>
    <mergeCell ref="E25:G25"/>
    <mergeCell ref="B26:C26"/>
    <mergeCell ref="E26:G26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52"/>
  <sheetViews>
    <sheetView view="pageBreakPreview" zoomScale="66" zoomScaleSheetLayoutView="66" zoomScalePageLayoutView="0" workbookViewId="0" topLeftCell="A1">
      <selection activeCell="A2" sqref="A2:M2"/>
    </sheetView>
  </sheetViews>
  <sheetFormatPr defaultColWidth="9.140625" defaultRowHeight="12.75"/>
  <cols>
    <col min="1" max="1" width="3.57421875" style="3" customWidth="1"/>
    <col min="2" max="2" width="35.140625" style="1" customWidth="1"/>
    <col min="3" max="3" width="11.57421875" style="1" customWidth="1"/>
    <col min="4" max="4" width="8.57421875" style="1" customWidth="1"/>
    <col min="5" max="5" width="10.421875" style="1" customWidth="1"/>
    <col min="6" max="6" width="7.421875" style="1" customWidth="1"/>
    <col min="7" max="7" width="12.7109375" style="1" customWidth="1"/>
    <col min="8" max="8" width="9.140625" style="1" customWidth="1"/>
    <col min="9" max="9" width="7.421875" style="1" customWidth="1"/>
    <col min="10" max="10" width="13.57421875" style="1" customWidth="1"/>
    <col min="11" max="11" width="9.140625" style="1" customWidth="1"/>
    <col min="12" max="12" width="7.421875" style="1" customWidth="1"/>
    <col min="13" max="13" width="13.8515625" style="1" customWidth="1"/>
    <col min="14" max="16384" width="9.140625" style="3" customWidth="1"/>
  </cols>
  <sheetData>
    <row r="1" spans="1:13" ht="15.75" customHeight="1">
      <c r="A1" s="344" t="s">
        <v>167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5.75" customHeight="1">
      <c r="A2" s="342" t="s">
        <v>264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23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2.75" customHeight="1">
      <c r="A4" s="354" t="s">
        <v>169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ht="15.75" customHeight="1">
      <c r="A5" s="342" t="s">
        <v>170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3:13" ht="7.5" customHeight="1"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54" customHeight="1">
      <c r="A7" s="401" t="s">
        <v>265</v>
      </c>
      <c r="B7" s="402" t="s">
        <v>266</v>
      </c>
      <c r="C7" s="402" t="s">
        <v>267</v>
      </c>
      <c r="D7" s="402" t="s">
        <v>268</v>
      </c>
      <c r="E7" s="402" t="s">
        <v>192</v>
      </c>
      <c r="F7" s="402"/>
      <c r="G7" s="402"/>
      <c r="H7" s="402" t="s">
        <v>193</v>
      </c>
      <c r="I7" s="402"/>
      <c r="J7" s="402"/>
      <c r="K7" s="403" t="s">
        <v>194</v>
      </c>
      <c r="L7" s="403"/>
      <c r="M7" s="403"/>
    </row>
    <row r="8" spans="1:13" ht="12.75">
      <c r="A8" s="401"/>
      <c r="B8" s="402"/>
      <c r="C8" s="402"/>
      <c r="D8" s="402"/>
      <c r="E8" s="89" t="s">
        <v>195</v>
      </c>
      <c r="F8" s="89" t="s">
        <v>196</v>
      </c>
      <c r="G8" s="89" t="s">
        <v>269</v>
      </c>
      <c r="H8" s="89" t="s">
        <v>195</v>
      </c>
      <c r="I8" s="89" t="s">
        <v>196</v>
      </c>
      <c r="J8" s="89" t="s">
        <v>269</v>
      </c>
      <c r="K8" s="89" t="s">
        <v>195</v>
      </c>
      <c r="L8" s="89" t="s">
        <v>196</v>
      </c>
      <c r="M8" s="90" t="s">
        <v>269</v>
      </c>
    </row>
    <row r="9" spans="1:13" ht="12.75">
      <c r="A9" s="91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92">
        <v>9</v>
      </c>
      <c r="J9" s="92">
        <v>10</v>
      </c>
      <c r="K9" s="92">
        <v>11</v>
      </c>
      <c r="L9" s="92">
        <v>12</v>
      </c>
      <c r="M9" s="92">
        <v>13</v>
      </c>
    </row>
    <row r="10" spans="1:13" ht="19.5" customHeight="1">
      <c r="A10" s="399">
        <v>1</v>
      </c>
      <c r="B10" s="93" t="s">
        <v>270</v>
      </c>
      <c r="C10" s="94"/>
      <c r="D10" s="95" t="s">
        <v>198</v>
      </c>
      <c r="E10" s="94" t="s">
        <v>198</v>
      </c>
      <c r="F10" s="96" t="s">
        <v>198</v>
      </c>
      <c r="G10" s="96" t="s">
        <v>198</v>
      </c>
      <c r="H10" s="94" t="s">
        <v>198</v>
      </c>
      <c r="I10" s="96" t="s">
        <v>198</v>
      </c>
      <c r="J10" s="96" t="s">
        <v>198</v>
      </c>
      <c r="K10" s="94" t="s">
        <v>198</v>
      </c>
      <c r="L10" s="96" t="s">
        <v>198</v>
      </c>
      <c r="M10" s="97" t="s">
        <v>198</v>
      </c>
    </row>
    <row r="11" spans="1:13" ht="19.5" customHeight="1">
      <c r="A11" s="399"/>
      <c r="B11" s="98" t="s">
        <v>271</v>
      </c>
      <c r="C11" s="99"/>
      <c r="D11" s="100" t="s">
        <v>198</v>
      </c>
      <c r="E11" s="101" t="s">
        <v>198</v>
      </c>
      <c r="F11" s="102" t="s">
        <v>198</v>
      </c>
      <c r="G11" s="102" t="s">
        <v>198</v>
      </c>
      <c r="H11" s="101" t="s">
        <v>198</v>
      </c>
      <c r="I11" s="102" t="s">
        <v>198</v>
      </c>
      <c r="J11" s="102" t="s">
        <v>198</v>
      </c>
      <c r="K11" s="101" t="s">
        <v>198</v>
      </c>
      <c r="L11" s="102" t="s">
        <v>198</v>
      </c>
      <c r="M11" s="103" t="s">
        <v>198</v>
      </c>
    </row>
    <row r="12" spans="1:13" ht="19.5" customHeight="1">
      <c r="A12" s="399"/>
      <c r="B12" s="104" t="s">
        <v>272</v>
      </c>
      <c r="C12" s="99"/>
      <c r="D12" s="105"/>
      <c r="E12" s="9">
        <f>C12*D12/100</f>
        <v>0</v>
      </c>
      <c r="F12" s="9"/>
      <c r="G12" s="9">
        <f>E12*F12</f>
        <v>0</v>
      </c>
      <c r="H12" s="9"/>
      <c r="I12" s="9"/>
      <c r="J12" s="9"/>
      <c r="K12" s="9"/>
      <c r="L12" s="9"/>
      <c r="M12" s="106"/>
    </row>
    <row r="13" spans="1:13" ht="19.5" customHeight="1">
      <c r="A13" s="399"/>
      <c r="B13" s="104" t="s">
        <v>273</v>
      </c>
      <c r="C13" s="9"/>
      <c r="D13" s="105" t="s">
        <v>198</v>
      </c>
      <c r="E13" s="105" t="s">
        <v>198</v>
      </c>
      <c r="F13" s="105" t="s">
        <v>198</v>
      </c>
      <c r="G13" s="105" t="s">
        <v>198</v>
      </c>
      <c r="H13" s="105"/>
      <c r="I13" s="105"/>
      <c r="J13" s="105"/>
      <c r="K13" s="105"/>
      <c r="L13" s="105"/>
      <c r="M13" s="105"/>
    </row>
    <row r="14" spans="1:13" ht="19.5" customHeight="1">
      <c r="A14" s="399"/>
      <c r="B14" s="107" t="s">
        <v>274</v>
      </c>
      <c r="C14" s="108"/>
      <c r="D14" s="109"/>
      <c r="E14" s="108">
        <f>C14*D14/100</f>
        <v>0</v>
      </c>
      <c r="F14" s="9"/>
      <c r="G14" s="108">
        <f>E14*F14</f>
        <v>0</v>
      </c>
      <c r="H14" s="108"/>
      <c r="I14" s="108"/>
      <c r="J14" s="9"/>
      <c r="K14" s="108"/>
      <c r="L14" s="9"/>
      <c r="M14" s="106"/>
    </row>
    <row r="15" spans="1:13" s="115" customFormat="1" ht="19.5" customHeight="1">
      <c r="A15" s="399"/>
      <c r="B15" s="110" t="s">
        <v>275</v>
      </c>
      <c r="C15" s="111" t="s">
        <v>198</v>
      </c>
      <c r="D15" s="112">
        <f>D12+D14</f>
        <v>0</v>
      </c>
      <c r="E15" s="111" t="s">
        <v>198</v>
      </c>
      <c r="F15" s="113" t="s">
        <v>198</v>
      </c>
      <c r="G15" s="113">
        <f>G12+G14</f>
        <v>0</v>
      </c>
      <c r="H15" s="111"/>
      <c r="I15" s="113"/>
      <c r="J15" s="113"/>
      <c r="K15" s="111"/>
      <c r="L15" s="113"/>
      <c r="M15" s="114"/>
    </row>
    <row r="16" spans="1:13" ht="19.5" customHeight="1">
      <c r="A16" s="400">
        <v>2</v>
      </c>
      <c r="B16" s="93" t="s">
        <v>276</v>
      </c>
      <c r="C16" s="94"/>
      <c r="D16" s="95" t="s">
        <v>198</v>
      </c>
      <c r="E16" s="94" t="s">
        <v>198</v>
      </c>
      <c r="F16" s="96" t="s">
        <v>198</v>
      </c>
      <c r="G16" s="96" t="s">
        <v>198</v>
      </c>
      <c r="H16" s="94"/>
      <c r="I16" s="96"/>
      <c r="J16" s="96"/>
      <c r="K16" s="94"/>
      <c r="L16" s="96"/>
      <c r="M16" s="97"/>
    </row>
    <row r="17" spans="1:13" ht="19.5" customHeight="1">
      <c r="A17" s="400"/>
      <c r="B17" s="98" t="s">
        <v>271</v>
      </c>
      <c r="C17" s="99"/>
      <c r="D17" s="100" t="s">
        <v>198</v>
      </c>
      <c r="E17" s="101" t="s">
        <v>198</v>
      </c>
      <c r="F17" s="102" t="s">
        <v>198</v>
      </c>
      <c r="G17" s="102" t="s">
        <v>198</v>
      </c>
      <c r="H17" s="101"/>
      <c r="I17" s="102"/>
      <c r="J17" s="102"/>
      <c r="K17" s="101"/>
      <c r="L17" s="102"/>
      <c r="M17" s="103"/>
    </row>
    <row r="18" spans="1:13" ht="19.5" customHeight="1">
      <c r="A18" s="400"/>
      <c r="B18" s="98" t="s">
        <v>277</v>
      </c>
      <c r="C18" s="99"/>
      <c r="D18" s="100" t="s">
        <v>198</v>
      </c>
      <c r="E18" s="101" t="s">
        <v>198</v>
      </c>
      <c r="F18" s="102" t="s">
        <v>198</v>
      </c>
      <c r="G18" s="102" t="s">
        <v>198</v>
      </c>
      <c r="H18" s="101"/>
      <c r="I18" s="102"/>
      <c r="J18" s="102"/>
      <c r="K18" s="101"/>
      <c r="L18" s="102"/>
      <c r="M18" s="103"/>
    </row>
    <row r="19" spans="1:13" ht="19.5" customHeight="1">
      <c r="A19" s="400"/>
      <c r="B19" s="104" t="s">
        <v>272</v>
      </c>
      <c r="C19" s="99">
        <f>C16+C17+C18</f>
        <v>0</v>
      </c>
      <c r="D19" s="105"/>
      <c r="E19" s="116">
        <f>C19*D19/100</f>
        <v>0</v>
      </c>
      <c r="F19" s="9"/>
      <c r="G19" s="9">
        <f>E19*F19</f>
        <v>0</v>
      </c>
      <c r="H19" s="116"/>
      <c r="I19" s="9"/>
      <c r="J19" s="9"/>
      <c r="K19" s="116"/>
      <c r="L19" s="9"/>
      <c r="M19" s="106"/>
    </row>
    <row r="20" spans="1:13" ht="19.5" customHeight="1">
      <c r="A20" s="400"/>
      <c r="B20" s="104" t="s">
        <v>273</v>
      </c>
      <c r="C20" s="9"/>
      <c r="D20" s="105" t="s">
        <v>198</v>
      </c>
      <c r="E20" s="105" t="s">
        <v>198</v>
      </c>
      <c r="F20" s="105" t="s">
        <v>198</v>
      </c>
      <c r="G20" s="105" t="s">
        <v>198</v>
      </c>
      <c r="H20" s="105"/>
      <c r="I20" s="105"/>
      <c r="J20" s="105"/>
      <c r="K20" s="105"/>
      <c r="L20" s="105"/>
      <c r="M20" s="105"/>
    </row>
    <row r="21" spans="1:13" ht="19.5" customHeight="1">
      <c r="A21" s="400"/>
      <c r="B21" s="107" t="s">
        <v>274</v>
      </c>
      <c r="C21" s="108">
        <f>C19+C20</f>
        <v>0</v>
      </c>
      <c r="D21" s="109"/>
      <c r="E21" s="117">
        <f>C21*D21/100</f>
        <v>0</v>
      </c>
      <c r="F21" s="9"/>
      <c r="G21" s="108">
        <f>E21*F21</f>
        <v>0</v>
      </c>
      <c r="H21" s="117"/>
      <c r="I21" s="9"/>
      <c r="J21" s="108"/>
      <c r="K21" s="117"/>
      <c r="L21" s="9"/>
      <c r="M21" s="118"/>
    </row>
    <row r="22" spans="1:13" ht="19.5" customHeight="1">
      <c r="A22" s="400"/>
      <c r="B22" s="110" t="s">
        <v>275</v>
      </c>
      <c r="C22" s="111" t="s">
        <v>198</v>
      </c>
      <c r="D22" s="112">
        <f>D19+D21</f>
        <v>0</v>
      </c>
      <c r="E22" s="111" t="s">
        <v>198</v>
      </c>
      <c r="F22" s="113" t="s">
        <v>198</v>
      </c>
      <c r="G22" s="113">
        <f>G19+G21</f>
        <v>0</v>
      </c>
      <c r="H22" s="111"/>
      <c r="I22" s="113"/>
      <c r="J22" s="113"/>
      <c r="K22" s="111"/>
      <c r="L22" s="113"/>
      <c r="M22" s="114"/>
    </row>
    <row r="23" spans="1:13" ht="19.5" customHeight="1">
      <c r="A23" s="399">
        <v>3</v>
      </c>
      <c r="B23" s="93" t="s">
        <v>278</v>
      </c>
      <c r="C23" s="94"/>
      <c r="D23" s="95" t="s">
        <v>198</v>
      </c>
      <c r="E23" s="94" t="s">
        <v>198</v>
      </c>
      <c r="F23" s="96" t="s">
        <v>198</v>
      </c>
      <c r="G23" s="96" t="s">
        <v>198</v>
      </c>
      <c r="H23" s="94"/>
      <c r="I23" s="96"/>
      <c r="J23" s="96"/>
      <c r="K23" s="94"/>
      <c r="L23" s="96"/>
      <c r="M23" s="97"/>
    </row>
    <row r="24" spans="1:13" ht="19.5" customHeight="1">
      <c r="A24" s="399"/>
      <c r="B24" s="98" t="s">
        <v>271</v>
      </c>
      <c r="C24" s="99"/>
      <c r="D24" s="100" t="s">
        <v>198</v>
      </c>
      <c r="E24" s="101" t="s">
        <v>198</v>
      </c>
      <c r="F24" s="102" t="s">
        <v>198</v>
      </c>
      <c r="G24" s="102" t="s">
        <v>198</v>
      </c>
      <c r="H24" s="101"/>
      <c r="I24" s="102"/>
      <c r="J24" s="102"/>
      <c r="K24" s="101"/>
      <c r="L24" s="102"/>
      <c r="M24" s="103"/>
    </row>
    <row r="25" spans="1:13" ht="19.5" customHeight="1">
      <c r="A25" s="399"/>
      <c r="B25" s="98" t="s">
        <v>277</v>
      </c>
      <c r="C25" s="99"/>
      <c r="D25" s="100" t="s">
        <v>198</v>
      </c>
      <c r="E25" s="101" t="s">
        <v>198</v>
      </c>
      <c r="F25" s="102" t="s">
        <v>198</v>
      </c>
      <c r="G25" s="102" t="s">
        <v>198</v>
      </c>
      <c r="H25" s="101"/>
      <c r="I25" s="102"/>
      <c r="J25" s="102"/>
      <c r="K25" s="101"/>
      <c r="L25" s="102"/>
      <c r="M25" s="103"/>
    </row>
    <row r="26" spans="1:13" ht="19.5" customHeight="1">
      <c r="A26" s="399"/>
      <c r="B26" s="104" t="s">
        <v>272</v>
      </c>
      <c r="C26" s="99">
        <f>C23+C24+C25</f>
        <v>0</v>
      </c>
      <c r="D26" s="105"/>
      <c r="E26" s="116">
        <f>C26*D26/100</f>
        <v>0</v>
      </c>
      <c r="F26" s="9"/>
      <c r="G26" s="9">
        <f>E26*F26</f>
        <v>0</v>
      </c>
      <c r="H26" s="116"/>
      <c r="I26" s="9"/>
      <c r="J26" s="9"/>
      <c r="K26" s="116"/>
      <c r="L26" s="9"/>
      <c r="M26" s="106"/>
    </row>
    <row r="27" spans="1:13" ht="19.5" customHeight="1">
      <c r="A27" s="399"/>
      <c r="B27" s="104" t="s">
        <v>273</v>
      </c>
      <c r="C27" s="9"/>
      <c r="D27" s="105" t="s">
        <v>198</v>
      </c>
      <c r="E27" s="105" t="s">
        <v>198</v>
      </c>
      <c r="F27" s="105" t="s">
        <v>198</v>
      </c>
      <c r="G27" s="105" t="s">
        <v>198</v>
      </c>
      <c r="H27" s="105"/>
      <c r="I27" s="105"/>
      <c r="J27" s="105"/>
      <c r="K27" s="105"/>
      <c r="L27" s="105"/>
      <c r="M27" s="105"/>
    </row>
    <row r="28" spans="1:13" ht="19.5" customHeight="1">
      <c r="A28" s="399"/>
      <c r="B28" s="107" t="s">
        <v>274</v>
      </c>
      <c r="C28" s="108">
        <f>C26+C27</f>
        <v>0</v>
      </c>
      <c r="D28" s="109"/>
      <c r="E28" s="117">
        <f>C28*D28/100</f>
        <v>0</v>
      </c>
      <c r="F28" s="9"/>
      <c r="G28" s="108">
        <f>E28*F28</f>
        <v>0</v>
      </c>
      <c r="H28" s="117"/>
      <c r="I28" s="9"/>
      <c r="J28" s="108"/>
      <c r="K28" s="117"/>
      <c r="L28" s="9"/>
      <c r="M28" s="118"/>
    </row>
    <row r="29" spans="1:13" ht="19.5" customHeight="1">
      <c r="A29" s="399"/>
      <c r="B29" s="110" t="s">
        <v>275</v>
      </c>
      <c r="C29" s="111" t="s">
        <v>198</v>
      </c>
      <c r="D29" s="112">
        <f>D26+D28</f>
        <v>0</v>
      </c>
      <c r="E29" s="111" t="s">
        <v>198</v>
      </c>
      <c r="F29" s="113" t="s">
        <v>198</v>
      </c>
      <c r="G29" s="113">
        <f>G26+G28</f>
        <v>0</v>
      </c>
      <c r="H29" s="111"/>
      <c r="I29" s="113"/>
      <c r="J29" s="113"/>
      <c r="K29" s="111"/>
      <c r="L29" s="113"/>
      <c r="M29" s="114"/>
    </row>
    <row r="30" spans="1:13" ht="19.5" customHeight="1">
      <c r="A30" s="399">
        <v>4</v>
      </c>
      <c r="B30" s="119" t="s">
        <v>279</v>
      </c>
      <c r="C30" s="94"/>
      <c r="D30" s="100" t="s">
        <v>198</v>
      </c>
      <c r="E30" s="101" t="s">
        <v>198</v>
      </c>
      <c r="F30" s="102" t="s">
        <v>198</v>
      </c>
      <c r="G30" s="102" t="s">
        <v>198</v>
      </c>
      <c r="H30" s="101"/>
      <c r="I30" s="102"/>
      <c r="J30" s="102"/>
      <c r="K30" s="101"/>
      <c r="L30" s="102"/>
      <c r="M30" s="103"/>
    </row>
    <row r="31" spans="1:13" ht="19.5" customHeight="1">
      <c r="A31" s="399"/>
      <c r="B31" s="98" t="s">
        <v>277</v>
      </c>
      <c r="C31" s="99"/>
      <c r="D31" s="100" t="s">
        <v>198</v>
      </c>
      <c r="E31" s="101" t="s">
        <v>198</v>
      </c>
      <c r="F31" s="102" t="s">
        <v>198</v>
      </c>
      <c r="G31" s="102" t="s">
        <v>198</v>
      </c>
      <c r="H31" s="101"/>
      <c r="I31" s="102"/>
      <c r="J31" s="102"/>
      <c r="K31" s="101"/>
      <c r="L31" s="102"/>
      <c r="M31" s="103"/>
    </row>
    <row r="32" spans="1:13" ht="19.5" customHeight="1">
      <c r="A32" s="399"/>
      <c r="B32" s="98" t="s">
        <v>280</v>
      </c>
      <c r="C32" s="99"/>
      <c r="D32" s="100" t="s">
        <v>198</v>
      </c>
      <c r="E32" s="101" t="s">
        <v>198</v>
      </c>
      <c r="F32" s="102" t="s">
        <v>198</v>
      </c>
      <c r="G32" s="102" t="s">
        <v>198</v>
      </c>
      <c r="H32" s="101"/>
      <c r="I32" s="102"/>
      <c r="J32" s="102"/>
      <c r="K32" s="101"/>
      <c r="L32" s="102"/>
      <c r="M32" s="103"/>
    </row>
    <row r="33" spans="1:13" ht="19.5" customHeight="1">
      <c r="A33" s="399"/>
      <c r="B33" s="104" t="s">
        <v>272</v>
      </c>
      <c r="C33" s="99">
        <f>C30+C31+C32</f>
        <v>0</v>
      </c>
      <c r="D33" s="105"/>
      <c r="E33" s="116">
        <f>C33*D33/100</f>
        <v>0</v>
      </c>
      <c r="F33" s="9"/>
      <c r="G33" s="9">
        <f>E33*F33</f>
        <v>0</v>
      </c>
      <c r="H33" s="116"/>
      <c r="I33" s="9"/>
      <c r="J33" s="9"/>
      <c r="K33" s="116"/>
      <c r="L33" s="9"/>
      <c r="M33" s="106"/>
    </row>
    <row r="34" spans="1:13" ht="19.5" customHeight="1">
      <c r="A34" s="399"/>
      <c r="B34" s="104" t="s">
        <v>273</v>
      </c>
      <c r="C34" s="9"/>
      <c r="D34" s="105" t="s">
        <v>198</v>
      </c>
      <c r="E34" s="105" t="s">
        <v>198</v>
      </c>
      <c r="F34" s="105" t="s">
        <v>198</v>
      </c>
      <c r="G34" s="105" t="s">
        <v>198</v>
      </c>
      <c r="H34" s="105"/>
      <c r="I34" s="105"/>
      <c r="J34" s="105"/>
      <c r="K34" s="105"/>
      <c r="L34" s="105"/>
      <c r="M34" s="105"/>
    </row>
    <row r="35" spans="1:13" ht="19.5" customHeight="1">
      <c r="A35" s="399"/>
      <c r="B35" s="107" t="s">
        <v>274</v>
      </c>
      <c r="C35" s="108"/>
      <c r="D35" s="109"/>
      <c r="E35" s="117">
        <f>C35*D35/100</f>
        <v>0</v>
      </c>
      <c r="F35" s="108"/>
      <c r="G35" s="108">
        <f>E35*F35</f>
        <v>0</v>
      </c>
      <c r="H35" s="117"/>
      <c r="I35" s="108"/>
      <c r="J35" s="9"/>
      <c r="K35" s="117"/>
      <c r="L35" s="108"/>
      <c r="M35" s="118"/>
    </row>
    <row r="36" spans="1:13" ht="19.5" customHeight="1">
      <c r="A36" s="399"/>
      <c r="B36" s="107" t="s">
        <v>281</v>
      </c>
      <c r="C36" s="108"/>
      <c r="D36" s="109"/>
      <c r="E36" s="117">
        <f>C36*D36</f>
        <v>0</v>
      </c>
      <c r="F36" s="108"/>
      <c r="G36" s="108">
        <f>E36*F36</f>
        <v>0</v>
      </c>
      <c r="H36" s="117"/>
      <c r="I36" s="108"/>
      <c r="J36" s="9"/>
      <c r="K36" s="117"/>
      <c r="L36" s="108"/>
      <c r="M36" s="118"/>
    </row>
    <row r="37" spans="1:13" ht="19.5" customHeight="1">
      <c r="A37" s="399"/>
      <c r="B37" s="110" t="s">
        <v>275</v>
      </c>
      <c r="C37" s="111" t="s">
        <v>198</v>
      </c>
      <c r="D37" s="112">
        <f>D33+D35</f>
        <v>0</v>
      </c>
      <c r="E37" s="111" t="s">
        <v>198</v>
      </c>
      <c r="F37" s="113" t="s">
        <v>198</v>
      </c>
      <c r="G37" s="113">
        <f>G33+G35</f>
        <v>0</v>
      </c>
      <c r="H37" s="111"/>
      <c r="I37" s="113"/>
      <c r="J37" s="113"/>
      <c r="K37" s="111"/>
      <c r="L37" s="113"/>
      <c r="M37" s="114"/>
    </row>
    <row r="38" spans="1:256" s="121" customFormat="1" ht="19.5" customHeight="1">
      <c r="A38" s="398"/>
      <c r="B38" s="120" t="s">
        <v>282</v>
      </c>
      <c r="C38" s="101" t="s">
        <v>198</v>
      </c>
      <c r="D38" s="100" t="s">
        <v>198</v>
      </c>
      <c r="E38" s="101" t="s">
        <v>198</v>
      </c>
      <c r="F38" s="102" t="s">
        <v>198</v>
      </c>
      <c r="G38" s="102">
        <f>G15+G22+G29+G37</f>
        <v>0</v>
      </c>
      <c r="H38" s="101"/>
      <c r="I38" s="102"/>
      <c r="J38" s="102"/>
      <c r="K38" s="101"/>
      <c r="L38" s="102"/>
      <c r="M38" s="10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X38" s="122"/>
      <c r="AY38" s="123"/>
      <c r="AZ38" s="124"/>
      <c r="BA38" s="124"/>
      <c r="BE38" s="122"/>
      <c r="BF38" s="123"/>
      <c r="BG38" s="124"/>
      <c r="BH38" s="124"/>
      <c r="BL38" s="122"/>
      <c r="BM38" s="123"/>
      <c r="BN38" s="124"/>
      <c r="BO38" s="124"/>
      <c r="BS38" s="122"/>
      <c r="BT38" s="123"/>
      <c r="BU38" s="124"/>
      <c r="BV38" s="124"/>
      <c r="BZ38" s="122"/>
      <c r="CA38" s="123"/>
      <c r="CB38" s="124"/>
      <c r="CC38" s="124"/>
      <c r="CG38" s="122"/>
      <c r="CH38" s="123"/>
      <c r="CI38" s="124"/>
      <c r="CJ38" s="124"/>
      <c r="CN38" s="122"/>
      <c r="CO38" s="123"/>
      <c r="CP38" s="124"/>
      <c r="CQ38" s="124"/>
      <c r="CU38" s="122"/>
      <c r="CV38" s="123"/>
      <c r="CW38" s="124"/>
      <c r="CX38" s="124"/>
      <c r="DB38" s="122"/>
      <c r="DC38" s="123"/>
      <c r="DD38" s="124"/>
      <c r="DE38" s="124"/>
      <c r="DI38" s="122"/>
      <c r="DJ38" s="123"/>
      <c r="DK38" s="124"/>
      <c r="DL38" s="124"/>
      <c r="DP38" s="122"/>
      <c r="DQ38" s="123"/>
      <c r="DR38" s="124"/>
      <c r="DS38" s="124"/>
      <c r="DW38" s="122"/>
      <c r="DX38" s="123"/>
      <c r="DY38" s="124"/>
      <c r="DZ38" s="124"/>
      <c r="ED38" s="122"/>
      <c r="EE38" s="123"/>
      <c r="EF38" s="124"/>
      <c r="EG38" s="124"/>
      <c r="EK38" s="122"/>
      <c r="EL38" s="123"/>
      <c r="EM38" s="124"/>
      <c r="EN38" s="124"/>
      <c r="ER38" s="122"/>
      <c r="ES38" s="123"/>
      <c r="ET38" s="124"/>
      <c r="EU38" s="124"/>
      <c r="EY38" s="122"/>
      <c r="EZ38" s="123"/>
      <c r="FA38" s="124"/>
      <c r="FB38" s="124"/>
      <c r="FF38" s="122"/>
      <c r="FG38" s="123"/>
      <c r="FH38" s="124"/>
      <c r="FI38" s="124"/>
      <c r="FM38" s="122"/>
      <c r="FN38" s="123"/>
      <c r="FO38" s="124"/>
      <c r="FP38" s="124"/>
      <c r="FT38" s="122"/>
      <c r="FU38" s="123"/>
      <c r="FV38" s="124"/>
      <c r="FW38" s="124"/>
      <c r="GA38" s="122"/>
      <c r="GB38" s="123"/>
      <c r="GC38" s="124"/>
      <c r="GD38" s="124"/>
      <c r="GH38" s="122"/>
      <c r="GI38" s="123"/>
      <c r="GJ38" s="124"/>
      <c r="GK38" s="124"/>
      <c r="GO38" s="122"/>
      <c r="GP38" s="123"/>
      <c r="GQ38" s="124"/>
      <c r="GR38" s="124"/>
      <c r="GV38" s="122"/>
      <c r="GW38" s="123"/>
      <c r="GX38" s="124"/>
      <c r="GY38" s="124"/>
      <c r="HC38" s="122"/>
      <c r="HD38" s="123"/>
      <c r="HE38" s="124"/>
      <c r="HF38" s="124"/>
      <c r="HJ38" s="122"/>
      <c r="HK38" s="123"/>
      <c r="HL38" s="124"/>
      <c r="HM38" s="124"/>
      <c r="HQ38" s="122"/>
      <c r="HR38" s="123"/>
      <c r="HS38" s="124"/>
      <c r="HT38" s="124"/>
      <c r="HX38" s="122"/>
      <c r="HY38" s="123"/>
      <c r="HZ38" s="124"/>
      <c r="IA38" s="124"/>
      <c r="IE38" s="122"/>
      <c r="IF38" s="123"/>
      <c r="IG38" s="124"/>
      <c r="IH38" s="124"/>
      <c r="IL38" s="122"/>
      <c r="IM38" s="123"/>
      <c r="IN38" s="124"/>
      <c r="IO38" s="124"/>
      <c r="IS38" s="122"/>
      <c r="IT38" s="123"/>
      <c r="IU38" s="124"/>
      <c r="IV38" s="125"/>
    </row>
    <row r="39" spans="1:256" s="45" customFormat="1" ht="19.5" customHeight="1">
      <c r="A39" s="398"/>
      <c r="B39" s="126" t="s">
        <v>283</v>
      </c>
      <c r="C39" s="116" t="s">
        <v>198</v>
      </c>
      <c r="D39" s="105" t="s">
        <v>198</v>
      </c>
      <c r="E39" s="101" t="s">
        <v>198</v>
      </c>
      <c r="F39" s="9" t="s">
        <v>198</v>
      </c>
      <c r="G39" s="9">
        <f>G38*10/100</f>
        <v>0</v>
      </c>
      <c r="H39" s="101"/>
      <c r="I39" s="9"/>
      <c r="J39" s="9"/>
      <c r="K39" s="101"/>
      <c r="L39" s="9"/>
      <c r="M39" s="10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X39" s="104"/>
      <c r="AY39" s="127"/>
      <c r="AZ39" s="128"/>
      <c r="BA39" s="128"/>
      <c r="BE39" s="104"/>
      <c r="BF39" s="127"/>
      <c r="BG39" s="128"/>
      <c r="BH39" s="128"/>
      <c r="BL39" s="104"/>
      <c r="BM39" s="127"/>
      <c r="BN39" s="128"/>
      <c r="BO39" s="128"/>
      <c r="BS39" s="104"/>
      <c r="BT39" s="127"/>
      <c r="BU39" s="128"/>
      <c r="BV39" s="128"/>
      <c r="BZ39" s="104"/>
      <c r="CA39" s="127"/>
      <c r="CB39" s="128"/>
      <c r="CC39" s="128"/>
      <c r="CG39" s="104"/>
      <c r="CH39" s="127"/>
      <c r="CI39" s="128"/>
      <c r="CJ39" s="128"/>
      <c r="CN39" s="104"/>
      <c r="CO39" s="127"/>
      <c r="CP39" s="128"/>
      <c r="CQ39" s="128"/>
      <c r="CU39" s="104"/>
      <c r="CV39" s="127"/>
      <c r="CW39" s="128"/>
      <c r="CX39" s="128"/>
      <c r="DB39" s="104"/>
      <c r="DC39" s="127"/>
      <c r="DD39" s="128"/>
      <c r="DE39" s="128"/>
      <c r="DI39" s="104"/>
      <c r="DJ39" s="127"/>
      <c r="DK39" s="128"/>
      <c r="DL39" s="128"/>
      <c r="DP39" s="104"/>
      <c r="DQ39" s="127"/>
      <c r="DR39" s="128"/>
      <c r="DS39" s="128"/>
      <c r="DW39" s="104"/>
      <c r="DX39" s="127"/>
      <c r="DY39" s="128"/>
      <c r="DZ39" s="128"/>
      <c r="ED39" s="104"/>
      <c r="EE39" s="127"/>
      <c r="EF39" s="128"/>
      <c r="EG39" s="128"/>
      <c r="EK39" s="104"/>
      <c r="EL39" s="127"/>
      <c r="EM39" s="128"/>
      <c r="EN39" s="128"/>
      <c r="ER39" s="104"/>
      <c r="ES39" s="127"/>
      <c r="ET39" s="128"/>
      <c r="EU39" s="128"/>
      <c r="EY39" s="104"/>
      <c r="EZ39" s="127"/>
      <c r="FA39" s="128"/>
      <c r="FB39" s="128"/>
      <c r="FF39" s="104"/>
      <c r="FG39" s="127"/>
      <c r="FH39" s="128"/>
      <c r="FI39" s="128"/>
      <c r="FM39" s="104"/>
      <c r="FN39" s="127"/>
      <c r="FO39" s="128"/>
      <c r="FP39" s="128"/>
      <c r="FT39" s="104"/>
      <c r="FU39" s="127"/>
      <c r="FV39" s="128"/>
      <c r="FW39" s="128"/>
      <c r="GA39" s="104"/>
      <c r="GB39" s="127"/>
      <c r="GC39" s="128"/>
      <c r="GD39" s="128"/>
      <c r="GH39" s="104"/>
      <c r="GI39" s="127"/>
      <c r="GJ39" s="128"/>
      <c r="GK39" s="128"/>
      <c r="GO39" s="104"/>
      <c r="GP39" s="127"/>
      <c r="GQ39" s="128"/>
      <c r="GR39" s="128"/>
      <c r="GV39" s="104"/>
      <c r="GW39" s="127"/>
      <c r="GX39" s="128"/>
      <c r="GY39" s="128"/>
      <c r="HC39" s="104"/>
      <c r="HD39" s="127"/>
      <c r="HE39" s="128"/>
      <c r="HF39" s="128"/>
      <c r="HJ39" s="104"/>
      <c r="HK39" s="127"/>
      <c r="HL39" s="128"/>
      <c r="HM39" s="128"/>
      <c r="HQ39" s="104"/>
      <c r="HR39" s="127"/>
      <c r="HS39" s="128"/>
      <c r="HT39" s="128"/>
      <c r="HX39" s="104"/>
      <c r="HY39" s="127"/>
      <c r="HZ39" s="128"/>
      <c r="IA39" s="128"/>
      <c r="IE39" s="104"/>
      <c r="IF39" s="127"/>
      <c r="IG39" s="128"/>
      <c r="IH39" s="128"/>
      <c r="IL39" s="104"/>
      <c r="IM39" s="127"/>
      <c r="IN39" s="128"/>
      <c r="IO39" s="128"/>
      <c r="IS39" s="104"/>
      <c r="IT39" s="127"/>
      <c r="IU39" s="128"/>
      <c r="IV39" s="82"/>
    </row>
    <row r="40" spans="1:13" s="133" customFormat="1" ht="19.5" customHeight="1">
      <c r="A40" s="129"/>
      <c r="B40" s="29" t="s">
        <v>175</v>
      </c>
      <c r="C40" s="130" t="s">
        <v>198</v>
      </c>
      <c r="D40" s="130" t="s">
        <v>198</v>
      </c>
      <c r="E40" s="130" t="s">
        <v>198</v>
      </c>
      <c r="F40" s="130" t="s">
        <v>198</v>
      </c>
      <c r="G40" s="131">
        <f>G38+G39</f>
        <v>0</v>
      </c>
      <c r="H40" s="130"/>
      <c r="I40" s="130"/>
      <c r="J40" s="131"/>
      <c r="K40" s="130"/>
      <c r="L40" s="130"/>
      <c r="M40" s="132"/>
    </row>
    <row r="41" spans="1:13" s="133" customFormat="1" ht="19.5" customHeight="1">
      <c r="A41" s="134"/>
      <c r="B41" s="135" t="s">
        <v>259</v>
      </c>
      <c r="C41" s="136" t="s">
        <v>198</v>
      </c>
      <c r="D41" s="136" t="s">
        <v>198</v>
      </c>
      <c r="E41" s="136" t="s">
        <v>198</v>
      </c>
      <c r="F41" s="136" t="s">
        <v>198</v>
      </c>
      <c r="G41" s="137">
        <f>G40/1000</f>
        <v>0</v>
      </c>
      <c r="H41" s="136"/>
      <c r="I41" s="136"/>
      <c r="J41" s="137"/>
      <c r="K41" s="136"/>
      <c r="L41" s="136"/>
      <c r="M41" s="138"/>
    </row>
    <row r="42" spans="3:13" ht="7.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</row>
    <row r="44" spans="1:13" ht="15.75" customHeight="1">
      <c r="A44" s="6" t="s">
        <v>159</v>
      </c>
      <c r="B44" s="16"/>
      <c r="C44" s="16"/>
      <c r="D44" s="17"/>
      <c r="E44" s="338"/>
      <c r="F44" s="338"/>
      <c r="G44" s="338"/>
      <c r="H44" s="140"/>
      <c r="I44" s="140"/>
      <c r="J44" s="140"/>
      <c r="K44" s="140"/>
      <c r="L44" s="140"/>
      <c r="M44" s="140"/>
    </row>
    <row r="45" spans="1:13" ht="15.75" customHeight="1">
      <c r="A45" s="6"/>
      <c r="B45" s="339" t="s">
        <v>177</v>
      </c>
      <c r="C45" s="339"/>
      <c r="D45" s="41"/>
      <c r="E45" s="339" t="s">
        <v>160</v>
      </c>
      <c r="F45" s="339"/>
      <c r="G45" s="339"/>
      <c r="H45" s="140"/>
      <c r="I45" s="140"/>
      <c r="J45" s="140"/>
      <c r="K45" s="140"/>
      <c r="L45" s="140"/>
      <c r="M45" s="140"/>
    </row>
    <row r="46" spans="1:13" ht="15.75">
      <c r="A46" s="6"/>
      <c r="B46" s="2"/>
      <c r="C46" s="2"/>
      <c r="D46" s="17"/>
      <c r="E46" s="2"/>
      <c r="F46" s="2"/>
      <c r="G46" s="2"/>
      <c r="H46" s="140"/>
      <c r="I46" s="140"/>
      <c r="J46" s="140"/>
      <c r="K46" s="140"/>
      <c r="L46" s="140"/>
      <c r="M46" s="140"/>
    </row>
    <row r="47" spans="1:13" ht="15.75" customHeight="1">
      <c r="A47" s="6" t="s">
        <v>178</v>
      </c>
      <c r="B47" s="16"/>
      <c r="C47" s="16"/>
      <c r="D47" s="17"/>
      <c r="E47" s="338"/>
      <c r="F47" s="338"/>
      <c r="G47" s="338"/>
      <c r="H47" s="17"/>
      <c r="I47" s="393"/>
      <c r="J47" s="393"/>
      <c r="K47" s="393"/>
      <c r="L47" s="393"/>
      <c r="M47" s="83"/>
    </row>
    <row r="48" spans="1:13" ht="15.75" customHeight="1">
      <c r="A48" s="14"/>
      <c r="B48" s="339" t="s">
        <v>177</v>
      </c>
      <c r="C48" s="339"/>
      <c r="D48" s="41"/>
      <c r="E48" s="360" t="s">
        <v>160</v>
      </c>
      <c r="F48" s="360"/>
      <c r="G48" s="360"/>
      <c r="H48" s="41"/>
      <c r="I48" s="360"/>
      <c r="J48" s="360"/>
      <c r="K48" s="140"/>
      <c r="L48" s="140"/>
      <c r="M48" s="140"/>
    </row>
    <row r="49" spans="2:13" ht="16.5" customHeight="1">
      <c r="B49" s="6"/>
      <c r="C49" s="140"/>
      <c r="D49" s="140"/>
      <c r="E49" s="17"/>
      <c r="F49" s="393"/>
      <c r="G49" s="393"/>
      <c r="H49" s="17"/>
      <c r="I49" s="393"/>
      <c r="J49" s="393"/>
      <c r="K49" s="393"/>
      <c r="L49" s="393"/>
      <c r="M49" s="83"/>
    </row>
    <row r="50" spans="2:13" ht="15.75" customHeight="1">
      <c r="B50" s="14"/>
      <c r="C50" s="393"/>
      <c r="D50" s="393"/>
      <c r="E50" s="41"/>
      <c r="F50" s="360"/>
      <c r="G50" s="360"/>
      <c r="H50" s="41"/>
      <c r="I50" s="360"/>
      <c r="J50" s="360"/>
      <c r="K50" s="339"/>
      <c r="L50" s="339"/>
      <c r="M50" s="339"/>
    </row>
    <row r="51" spans="3:13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sheetProtection selectLockedCells="1" selectUnlockedCells="1"/>
  <mergeCells count="33">
    <mergeCell ref="H7:J7"/>
    <mergeCell ref="K7:M7"/>
    <mergeCell ref="A1:M1"/>
    <mergeCell ref="A2:M2"/>
    <mergeCell ref="A3:M3"/>
    <mergeCell ref="A4:M4"/>
    <mergeCell ref="A10:A15"/>
    <mergeCell ref="A16:A22"/>
    <mergeCell ref="A23:A29"/>
    <mergeCell ref="A30:A37"/>
    <mergeCell ref="A5:M5"/>
    <mergeCell ref="A7:A8"/>
    <mergeCell ref="B7:B8"/>
    <mergeCell ref="C7:C8"/>
    <mergeCell ref="D7:D8"/>
    <mergeCell ref="E7:G7"/>
    <mergeCell ref="K50:M50"/>
    <mergeCell ref="K49:L49"/>
    <mergeCell ref="A38:A39"/>
    <mergeCell ref="E44:G44"/>
    <mergeCell ref="B45:C45"/>
    <mergeCell ref="E45:G45"/>
    <mergeCell ref="E47:G47"/>
    <mergeCell ref="I47:J47"/>
    <mergeCell ref="K47:L47"/>
    <mergeCell ref="B48:C48"/>
    <mergeCell ref="I48:J48"/>
    <mergeCell ref="F49:G49"/>
    <mergeCell ref="I49:J49"/>
    <mergeCell ref="C50:D50"/>
    <mergeCell ref="F50:G50"/>
    <mergeCell ref="I50:J50"/>
    <mergeCell ref="E48:G48"/>
  </mergeCells>
  <printOptions horizontalCentered="1"/>
  <pageMargins left="0.6798611111111111" right="0.19652777777777777" top="0.2701388888888889" bottom="0.3701388888888889" header="0.5118055555555555" footer="0.5118055555555555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90" zoomScaleSheetLayoutView="90" zoomScalePageLayoutView="0" workbookViewId="0" topLeftCell="A1">
      <selection activeCell="G11" sqref="G11"/>
    </sheetView>
  </sheetViews>
  <sheetFormatPr defaultColWidth="9.140625" defaultRowHeight="12.75"/>
  <cols>
    <col min="1" max="3" width="9.140625" style="1" customWidth="1"/>
    <col min="4" max="4" width="7.8515625" style="1" customWidth="1"/>
    <col min="5" max="6" width="5.8515625" style="1" customWidth="1"/>
    <col min="7" max="7" width="19.28125" style="1" customWidth="1"/>
    <col min="8" max="8" width="18.421875" style="1" customWidth="1"/>
    <col min="9" max="9" width="17.8515625" style="1" customWidth="1"/>
    <col min="10" max="16384" width="9.14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9" ht="15.75" customHeight="1">
      <c r="A2" s="344" t="s">
        <v>167</v>
      </c>
      <c r="B2" s="344"/>
      <c r="C2" s="344"/>
      <c r="D2" s="344"/>
      <c r="E2" s="344"/>
      <c r="F2" s="344"/>
      <c r="G2" s="344"/>
      <c r="H2" s="344"/>
      <c r="I2" s="344"/>
    </row>
    <row r="3" spans="1:10" ht="15.75" customHeight="1">
      <c r="A3" s="342" t="s">
        <v>168</v>
      </c>
      <c r="B3" s="342"/>
      <c r="C3" s="342"/>
      <c r="D3" s="342"/>
      <c r="E3" s="342"/>
      <c r="F3" s="342"/>
      <c r="G3" s="342"/>
      <c r="H3" s="342"/>
      <c r="I3" s="342"/>
      <c r="J3" s="3"/>
    </row>
    <row r="4" spans="1:10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3"/>
    </row>
    <row r="5" spans="1:10" ht="15.75" customHeight="1">
      <c r="A5" s="346" t="s">
        <v>169</v>
      </c>
      <c r="B5" s="346"/>
      <c r="C5" s="346"/>
      <c r="D5" s="346"/>
      <c r="E5" s="346"/>
      <c r="F5" s="346"/>
      <c r="G5" s="346"/>
      <c r="H5" s="346"/>
      <c r="I5" s="346"/>
      <c r="J5" s="4"/>
    </row>
    <row r="6" spans="1:9" ht="15.75" customHeight="1">
      <c r="A6" s="342" t="s">
        <v>170</v>
      </c>
      <c r="B6" s="342"/>
      <c r="C6" s="342"/>
      <c r="D6" s="342"/>
      <c r="E6" s="342"/>
      <c r="F6" s="342"/>
      <c r="G6" s="342"/>
      <c r="H6" s="342"/>
      <c r="I6" s="342"/>
    </row>
    <row r="7" spans="1:8" ht="16.5" customHeight="1">
      <c r="A7" s="342"/>
      <c r="B7" s="342"/>
      <c r="C7" s="342"/>
      <c r="D7" s="342"/>
      <c r="E7" s="342"/>
      <c r="F7" s="342"/>
      <c r="G7" s="342"/>
      <c r="H7" s="342"/>
    </row>
    <row r="8" spans="1:11" ht="15.75" customHeight="1">
      <c r="A8" s="342"/>
      <c r="B8" s="342"/>
      <c r="C8" s="342"/>
      <c r="D8" s="342"/>
      <c r="E8" s="342"/>
      <c r="F8" s="342"/>
      <c r="G8" s="342"/>
      <c r="H8" s="342"/>
      <c r="K8" s="5"/>
    </row>
    <row r="9" spans="1:8" ht="15.75">
      <c r="A9" s="6"/>
      <c r="B9" s="6"/>
      <c r="C9" s="6"/>
      <c r="D9" s="6"/>
      <c r="E9" s="6"/>
      <c r="F9" s="6"/>
      <c r="G9" s="6"/>
      <c r="H9" s="6"/>
    </row>
    <row r="10" spans="1:9" ht="34.5" customHeight="1">
      <c r="A10" s="343" t="s">
        <v>171</v>
      </c>
      <c r="B10" s="343"/>
      <c r="C10" s="343"/>
      <c r="D10" s="343"/>
      <c r="E10" s="343"/>
      <c r="F10" s="343"/>
      <c r="G10" s="8" t="s">
        <v>172</v>
      </c>
      <c r="H10" s="8" t="s">
        <v>173</v>
      </c>
      <c r="I10" s="8" t="s">
        <v>174</v>
      </c>
    </row>
    <row r="11" spans="1:9" ht="23.25" customHeight="1">
      <c r="A11" s="347"/>
      <c r="B11" s="347"/>
      <c r="C11" s="347"/>
      <c r="D11" s="347"/>
      <c r="E11" s="347"/>
      <c r="F11" s="347"/>
      <c r="G11" s="9">
        <v>0</v>
      </c>
      <c r="H11" s="9">
        <f>'211'!F19</f>
        <v>0</v>
      </c>
      <c r="I11" s="9">
        <f>'211'!G19</f>
        <v>0</v>
      </c>
    </row>
    <row r="12" spans="1:9" ht="36.75" customHeight="1">
      <c r="A12" s="348"/>
      <c r="B12" s="348"/>
      <c r="C12" s="348"/>
      <c r="D12" s="348"/>
      <c r="E12" s="348"/>
      <c r="F12" s="348"/>
      <c r="G12" s="9">
        <v>0</v>
      </c>
      <c r="H12" s="9">
        <f>'212'!F15</f>
        <v>0</v>
      </c>
      <c r="I12" s="9">
        <f>'212'!G15</f>
        <v>0</v>
      </c>
    </row>
    <row r="13" spans="1:9" ht="27" customHeight="1">
      <c r="A13" s="341"/>
      <c r="B13" s="341"/>
      <c r="C13" s="341"/>
      <c r="D13" s="341"/>
      <c r="E13" s="341"/>
      <c r="F13" s="341"/>
      <c r="G13" s="9">
        <v>0</v>
      </c>
      <c r="H13" s="9">
        <f>'213'!F19</f>
        <v>0</v>
      </c>
      <c r="I13" s="9">
        <f>'213'!G19</f>
        <v>0</v>
      </c>
    </row>
    <row r="14" spans="1:10" ht="16.5" customHeight="1">
      <c r="A14" s="340" t="s">
        <v>175</v>
      </c>
      <c r="B14" s="340"/>
      <c r="C14" s="340"/>
      <c r="D14" s="340"/>
      <c r="E14" s="340"/>
      <c r="F14" s="340"/>
      <c r="G14" s="10">
        <f>SUM(G11:G13)</f>
        <v>0</v>
      </c>
      <c r="H14" s="10">
        <f>SUM(H11:H13)</f>
        <v>0</v>
      </c>
      <c r="I14" s="11">
        <f>SUM(I11:I13)</f>
        <v>0</v>
      </c>
      <c r="J14" s="12"/>
    </row>
    <row r="15" spans="1:10" ht="15.75" customHeight="1">
      <c r="A15" s="340" t="s">
        <v>176</v>
      </c>
      <c r="B15" s="340"/>
      <c r="C15" s="340"/>
      <c r="D15" s="340"/>
      <c r="E15" s="340"/>
      <c r="F15" s="340"/>
      <c r="G15" s="10">
        <f>G14/1000</f>
        <v>0</v>
      </c>
      <c r="H15" s="10">
        <f>H14/1000</f>
        <v>0</v>
      </c>
      <c r="I15" s="11">
        <f>I14/1000</f>
        <v>0</v>
      </c>
      <c r="J15" s="13"/>
    </row>
    <row r="16" spans="1:10" ht="15.75">
      <c r="A16" s="14"/>
      <c r="B16" s="14"/>
      <c r="C16" s="14"/>
      <c r="D16" s="14"/>
      <c r="E16" s="14"/>
      <c r="F16" s="14"/>
      <c r="G16" s="14"/>
      <c r="H16" s="14"/>
      <c r="I16" s="15"/>
      <c r="J16" s="15"/>
    </row>
    <row r="17" spans="1:8" ht="15.75">
      <c r="A17" s="14"/>
      <c r="B17" s="14"/>
      <c r="C17" s="14"/>
      <c r="D17" s="14"/>
      <c r="E17" s="14"/>
      <c r="F17" s="14"/>
      <c r="G17" s="14"/>
      <c r="H17" s="14"/>
    </row>
    <row r="18" spans="1:8" ht="15.75">
      <c r="A18" s="14"/>
      <c r="B18" s="14"/>
      <c r="C18" s="14"/>
      <c r="D18" s="14"/>
      <c r="E18" s="14"/>
      <c r="F18" s="14"/>
      <c r="G18" s="14"/>
      <c r="H18" s="14"/>
    </row>
    <row r="19" spans="1:10" ht="15.75" customHeight="1">
      <c r="A19" s="6" t="s">
        <v>159</v>
      </c>
      <c r="B19" s="2"/>
      <c r="C19" s="16"/>
      <c r="D19" s="16"/>
      <c r="E19" s="17"/>
      <c r="F19" s="17"/>
      <c r="G19" s="2"/>
      <c r="H19" s="338"/>
      <c r="I19" s="338"/>
      <c r="J19" s="14"/>
    </row>
    <row r="20" spans="1:10" ht="15.75" customHeight="1">
      <c r="A20" s="6"/>
      <c r="B20" s="2"/>
      <c r="C20" s="339" t="s">
        <v>177</v>
      </c>
      <c r="D20" s="339"/>
      <c r="E20" s="18"/>
      <c r="F20" s="18"/>
      <c r="G20" s="2"/>
      <c r="H20" s="339" t="s">
        <v>160</v>
      </c>
      <c r="I20" s="339"/>
      <c r="J20" s="14"/>
    </row>
    <row r="21" spans="1:10" ht="15.75">
      <c r="A21" s="6"/>
      <c r="B21" s="2"/>
      <c r="C21" s="2"/>
      <c r="D21" s="2"/>
      <c r="E21" s="2"/>
      <c r="F21" s="2"/>
      <c r="G21" s="2"/>
      <c r="H21" s="2"/>
      <c r="I21" s="2"/>
      <c r="J21" s="14"/>
    </row>
    <row r="22" spans="1:10" ht="15.75" customHeight="1">
      <c r="A22" s="6" t="s">
        <v>178</v>
      </c>
      <c r="B22" s="2"/>
      <c r="C22" s="16"/>
      <c r="D22" s="16"/>
      <c r="E22" s="17"/>
      <c r="F22" s="17"/>
      <c r="G22" s="2"/>
      <c r="H22" s="338"/>
      <c r="I22" s="338"/>
      <c r="J22" s="14"/>
    </row>
    <row r="23" spans="1:10" ht="15.75" customHeight="1">
      <c r="A23" s="14"/>
      <c r="B23" s="14"/>
      <c r="C23" s="339" t="s">
        <v>177</v>
      </c>
      <c r="D23" s="339"/>
      <c r="E23" s="18"/>
      <c r="F23" s="18"/>
      <c r="G23" s="2"/>
      <c r="H23" s="339" t="s">
        <v>160</v>
      </c>
      <c r="I23" s="339"/>
      <c r="J23" s="14"/>
    </row>
    <row r="24" spans="1:8" ht="15.75">
      <c r="A24" s="14"/>
      <c r="B24" s="14"/>
      <c r="C24" s="14"/>
      <c r="D24" s="14"/>
      <c r="E24" s="14"/>
      <c r="F24" s="14"/>
      <c r="G24" s="14"/>
      <c r="H24" s="14"/>
    </row>
    <row r="25" spans="1:8" ht="15.75">
      <c r="A25" s="14"/>
      <c r="B25" s="14"/>
      <c r="C25" s="14"/>
      <c r="D25" s="14"/>
      <c r="E25" s="14"/>
      <c r="F25" s="14"/>
      <c r="G25" s="14"/>
      <c r="H25" s="14"/>
    </row>
    <row r="26" spans="1:8" ht="15.75">
      <c r="A26" s="14"/>
      <c r="B26" s="14"/>
      <c r="C26" s="14"/>
      <c r="D26" s="14"/>
      <c r="E26" s="14"/>
      <c r="F26" s="14"/>
      <c r="G26" s="14"/>
      <c r="H26" s="14"/>
    </row>
    <row r="27" spans="1:8" ht="15">
      <c r="A27" s="19"/>
      <c r="B27" s="19"/>
      <c r="C27" s="19"/>
      <c r="D27" s="19"/>
      <c r="E27" s="19"/>
      <c r="F27" s="19"/>
      <c r="G27" s="19"/>
      <c r="H27" s="19"/>
    </row>
    <row r="28" spans="1:8" ht="15">
      <c r="A28" s="20"/>
      <c r="B28" s="20"/>
      <c r="C28" s="20"/>
      <c r="D28" s="20"/>
      <c r="E28" s="20"/>
      <c r="F28" s="20"/>
      <c r="G28" s="20"/>
      <c r="H28" s="20"/>
    </row>
    <row r="29" spans="1:8" ht="15">
      <c r="A29" s="20"/>
      <c r="B29" s="20"/>
      <c r="C29" s="20"/>
      <c r="D29" s="20"/>
      <c r="E29" s="20"/>
      <c r="F29" s="20"/>
      <c r="G29" s="20"/>
      <c r="H29" s="20"/>
    </row>
    <row r="30" spans="1:8" ht="15">
      <c r="A30" s="20"/>
      <c r="B30" s="20"/>
      <c r="C30" s="20"/>
      <c r="D30" s="20"/>
      <c r="E30" s="20"/>
      <c r="F30" s="20"/>
      <c r="G30" s="20"/>
      <c r="H30" s="20"/>
    </row>
    <row r="31" ht="15">
      <c r="H31" s="20"/>
    </row>
    <row r="32" ht="15">
      <c r="H32" s="20"/>
    </row>
    <row r="33" ht="15">
      <c r="H33" s="20"/>
    </row>
    <row r="34" ht="15">
      <c r="H34" s="20"/>
    </row>
  </sheetData>
  <sheetProtection selectLockedCells="1" selectUnlockedCells="1"/>
  <mergeCells count="19">
    <mergeCell ref="A2:I2"/>
    <mergeCell ref="A3:I3"/>
    <mergeCell ref="A4:I4"/>
    <mergeCell ref="A5:I5"/>
    <mergeCell ref="A11:F11"/>
    <mergeCell ref="A12:F12"/>
    <mergeCell ref="A13:F13"/>
    <mergeCell ref="A14:F14"/>
    <mergeCell ref="A6:I6"/>
    <mergeCell ref="A7:H7"/>
    <mergeCell ref="A8:H8"/>
    <mergeCell ref="A10:F10"/>
    <mergeCell ref="H22:I22"/>
    <mergeCell ref="C23:D23"/>
    <mergeCell ref="H23:I23"/>
    <mergeCell ref="A15:F15"/>
    <mergeCell ref="H19:I19"/>
    <mergeCell ref="C20:D20"/>
    <mergeCell ref="H20:I20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3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18.28125" style="1" customWidth="1"/>
    <col min="2" max="2" width="6.7109375" style="1" customWidth="1"/>
    <col min="3" max="3" width="7.8515625" style="1" customWidth="1"/>
    <col min="4" max="4" width="5.7109375" style="1" customWidth="1"/>
    <col min="5" max="5" width="8.421875" style="1" customWidth="1"/>
    <col min="6" max="6" width="7.7109375" style="1" customWidth="1"/>
    <col min="7" max="7" width="8.00390625" style="1" customWidth="1"/>
    <col min="8" max="8" width="9.00390625" style="1" customWidth="1"/>
    <col min="9" max="9" width="8.28125" style="1" customWidth="1"/>
    <col min="10" max="10" width="7.140625" style="1" customWidth="1"/>
    <col min="11" max="16384" width="9.140625" style="1" customWidth="1"/>
  </cols>
  <sheetData>
    <row r="2" spans="1:11" ht="15.75" customHeight="1">
      <c r="A2" s="344" t="s">
        <v>167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36" customHeight="1">
      <c r="A3" s="372" t="s">
        <v>284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42.7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 ht="15.75" customHeight="1">
      <c r="A5" s="354" t="s">
        <v>169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1" ht="15.75" customHeight="1">
      <c r="A6" s="342" t="s">
        <v>170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</row>
    <row r="7" spans="1:7" ht="15.75" customHeight="1">
      <c r="A7" s="342"/>
      <c r="B7" s="342"/>
      <c r="C7" s="342"/>
      <c r="D7" s="342"/>
      <c r="E7" s="342"/>
      <c r="F7" s="342"/>
      <c r="G7" s="342"/>
    </row>
    <row r="8" spans="1:11" ht="36" customHeight="1">
      <c r="A8" s="405" t="s">
        <v>171</v>
      </c>
      <c r="B8" s="406" t="s">
        <v>191</v>
      </c>
      <c r="C8" s="407" t="s">
        <v>285</v>
      </c>
      <c r="D8" s="407"/>
      <c r="E8" s="407"/>
      <c r="F8" s="407" t="s">
        <v>286</v>
      </c>
      <c r="G8" s="407"/>
      <c r="H8" s="407"/>
      <c r="I8" s="407" t="s">
        <v>287</v>
      </c>
      <c r="J8" s="407"/>
      <c r="K8" s="407"/>
    </row>
    <row r="9" spans="1:11" ht="12.75" customHeight="1">
      <c r="A9" s="405"/>
      <c r="B9" s="406"/>
      <c r="C9" s="141" t="s">
        <v>195</v>
      </c>
      <c r="D9" s="141" t="s">
        <v>196</v>
      </c>
      <c r="E9" s="141" t="s">
        <v>269</v>
      </c>
      <c r="F9" s="141" t="s">
        <v>195</v>
      </c>
      <c r="G9" s="141" t="s">
        <v>196</v>
      </c>
      <c r="H9" s="141" t="s">
        <v>269</v>
      </c>
      <c r="I9" s="141" t="s">
        <v>195</v>
      </c>
      <c r="J9" s="141" t="s">
        <v>196</v>
      </c>
      <c r="K9" s="141" t="s">
        <v>269</v>
      </c>
    </row>
    <row r="10" spans="1:11" ht="15.75" customHeight="1">
      <c r="A10" s="142"/>
      <c r="B10" s="142"/>
      <c r="C10" s="142"/>
      <c r="D10" s="142"/>
      <c r="E10" s="142"/>
      <c r="F10" s="142"/>
      <c r="G10" s="142"/>
      <c r="H10" s="82"/>
      <c r="I10" s="82"/>
      <c r="J10" s="82"/>
      <c r="K10" s="82"/>
    </row>
    <row r="11" spans="1:11" ht="15.75" customHeight="1">
      <c r="A11" s="142"/>
      <c r="B11" s="142"/>
      <c r="C11" s="142"/>
      <c r="D11" s="142"/>
      <c r="E11" s="142"/>
      <c r="F11" s="142"/>
      <c r="G11" s="142"/>
      <c r="H11" s="82"/>
      <c r="I11" s="82"/>
      <c r="J11" s="82"/>
      <c r="K11" s="82"/>
    </row>
    <row r="12" spans="1:11" ht="15.75" customHeight="1">
      <c r="A12" s="142"/>
      <c r="B12" s="142"/>
      <c r="C12" s="142"/>
      <c r="D12" s="142"/>
      <c r="E12" s="142"/>
      <c r="F12" s="142"/>
      <c r="G12" s="142"/>
      <c r="H12" s="82"/>
      <c r="I12" s="82"/>
      <c r="J12" s="82"/>
      <c r="K12" s="82"/>
    </row>
    <row r="13" spans="1:11" ht="15.75" customHeight="1">
      <c r="A13" s="142"/>
      <c r="B13" s="142"/>
      <c r="C13" s="142"/>
      <c r="D13" s="142"/>
      <c r="E13" s="142"/>
      <c r="F13" s="142"/>
      <c r="G13" s="142"/>
      <c r="H13" s="82"/>
      <c r="I13" s="82"/>
      <c r="J13" s="82"/>
      <c r="K13" s="82"/>
    </row>
    <row r="14" spans="1:11" ht="15.75" customHeight="1">
      <c r="A14" s="142"/>
      <c r="B14" s="142"/>
      <c r="C14" s="142"/>
      <c r="D14" s="142"/>
      <c r="E14" s="142"/>
      <c r="F14" s="142"/>
      <c r="G14" s="142"/>
      <c r="H14" s="82"/>
      <c r="I14" s="82"/>
      <c r="J14" s="82"/>
      <c r="K14" s="82"/>
    </row>
    <row r="15" spans="1:11" ht="15.75" customHeight="1">
      <c r="A15" s="142"/>
      <c r="B15" s="142"/>
      <c r="C15" s="142"/>
      <c r="D15" s="142"/>
      <c r="E15" s="142"/>
      <c r="F15" s="142"/>
      <c r="G15" s="142"/>
      <c r="H15" s="82"/>
      <c r="I15" s="82"/>
      <c r="J15" s="82"/>
      <c r="K15" s="82"/>
    </row>
    <row r="16" spans="1:11" ht="15.75" customHeight="1">
      <c r="A16" s="142"/>
      <c r="B16" s="142"/>
      <c r="C16" s="142"/>
      <c r="D16" s="142"/>
      <c r="E16" s="142"/>
      <c r="F16" s="142"/>
      <c r="G16" s="142"/>
      <c r="H16" s="82"/>
      <c r="I16" s="82"/>
      <c r="J16" s="82"/>
      <c r="K16" s="82"/>
    </row>
    <row r="17" spans="1:11" ht="15.75" customHeight="1">
      <c r="A17" s="142"/>
      <c r="B17" s="142"/>
      <c r="C17" s="142"/>
      <c r="D17" s="142"/>
      <c r="E17" s="142"/>
      <c r="F17" s="142"/>
      <c r="G17" s="142"/>
      <c r="H17" s="82"/>
      <c r="I17" s="82"/>
      <c r="J17" s="82"/>
      <c r="K17" s="82"/>
    </row>
    <row r="18" spans="1:11" ht="15.75" customHeight="1">
      <c r="A18" s="142"/>
      <c r="B18" s="142"/>
      <c r="C18" s="142"/>
      <c r="D18" s="142"/>
      <c r="E18" s="142"/>
      <c r="F18" s="142"/>
      <c r="G18" s="142"/>
      <c r="H18" s="82"/>
      <c r="I18" s="82"/>
      <c r="J18" s="82"/>
      <c r="K18" s="82"/>
    </row>
    <row r="19" spans="1:11" ht="15.75" customHeight="1">
      <c r="A19" s="142"/>
      <c r="B19" s="142"/>
      <c r="C19" s="142"/>
      <c r="D19" s="142"/>
      <c r="E19" s="142"/>
      <c r="F19" s="142"/>
      <c r="G19" s="142"/>
      <c r="H19" s="82"/>
      <c r="I19" s="82"/>
      <c r="J19" s="82"/>
      <c r="K19" s="82"/>
    </row>
    <row r="20" spans="1:11" ht="15.75" customHeight="1">
      <c r="A20" s="142"/>
      <c r="B20" s="142"/>
      <c r="C20" s="142"/>
      <c r="D20" s="142"/>
      <c r="E20" s="142"/>
      <c r="F20" s="142"/>
      <c r="G20" s="142"/>
      <c r="H20" s="82"/>
      <c r="I20" s="82"/>
      <c r="J20" s="82"/>
      <c r="K20" s="82"/>
    </row>
    <row r="21" spans="1:11" ht="15.75" customHeight="1">
      <c r="A21" s="142"/>
      <c r="B21" s="142"/>
      <c r="C21" s="142"/>
      <c r="D21" s="142"/>
      <c r="E21" s="142"/>
      <c r="F21" s="142"/>
      <c r="G21" s="142"/>
      <c r="H21" s="82"/>
      <c r="I21" s="82"/>
      <c r="J21" s="82"/>
      <c r="K21" s="82"/>
    </row>
    <row r="22" spans="1:11" ht="15.75" customHeight="1">
      <c r="A22" s="142"/>
      <c r="B22" s="142"/>
      <c r="C22" s="142"/>
      <c r="D22" s="142"/>
      <c r="E22" s="142"/>
      <c r="F22" s="142"/>
      <c r="G22" s="142"/>
      <c r="H22" s="82"/>
      <c r="I22" s="82"/>
      <c r="J22" s="82"/>
      <c r="K22" s="82"/>
    </row>
    <row r="23" spans="1:11" ht="15.75" customHeight="1">
      <c r="A23" s="142"/>
      <c r="B23" s="142"/>
      <c r="C23" s="142"/>
      <c r="D23" s="142"/>
      <c r="E23" s="142"/>
      <c r="F23" s="142"/>
      <c r="G23" s="142"/>
      <c r="H23" s="82"/>
      <c r="I23" s="82"/>
      <c r="J23" s="82"/>
      <c r="K23" s="82"/>
    </row>
    <row r="24" spans="1:11" ht="15.75" customHeight="1">
      <c r="A24" s="142"/>
      <c r="B24" s="142"/>
      <c r="C24" s="142"/>
      <c r="D24" s="142"/>
      <c r="E24" s="142"/>
      <c r="F24" s="142"/>
      <c r="G24" s="142"/>
      <c r="H24" s="82"/>
      <c r="I24" s="82"/>
      <c r="J24" s="82"/>
      <c r="K24" s="82"/>
    </row>
    <row r="25" spans="1:11" ht="15.75" customHeight="1">
      <c r="A25" s="143"/>
      <c r="B25" s="143"/>
      <c r="C25" s="143"/>
      <c r="D25" s="143"/>
      <c r="E25" s="143"/>
      <c r="F25" s="143"/>
      <c r="G25" s="143"/>
      <c r="H25" s="82"/>
      <c r="I25" s="82"/>
      <c r="J25" s="82"/>
      <c r="K25" s="82"/>
    </row>
    <row r="26" spans="1:11" ht="15.75">
      <c r="A26" s="144" t="s">
        <v>175</v>
      </c>
      <c r="B26" s="145" t="s">
        <v>198</v>
      </c>
      <c r="C26" s="145"/>
      <c r="D26" s="145"/>
      <c r="E26" s="146"/>
      <c r="F26" s="145"/>
      <c r="G26" s="145"/>
      <c r="H26" s="146"/>
      <c r="I26" s="145"/>
      <c r="J26" s="145"/>
      <c r="K26" s="146"/>
    </row>
    <row r="27" spans="1:11" ht="15.75">
      <c r="A27" s="147" t="s">
        <v>259</v>
      </c>
      <c r="B27" s="148" t="s">
        <v>198</v>
      </c>
      <c r="C27" s="148"/>
      <c r="D27" s="148"/>
      <c r="E27" s="149"/>
      <c r="F27" s="148"/>
      <c r="G27" s="148"/>
      <c r="H27" s="149"/>
      <c r="I27" s="148"/>
      <c r="J27" s="148"/>
      <c r="K27" s="149"/>
    </row>
    <row r="28" spans="1:8" ht="15.75" customHeight="1">
      <c r="A28" s="6" t="s">
        <v>159</v>
      </c>
      <c r="B28" s="16"/>
      <c r="C28" s="16"/>
      <c r="D28" s="17"/>
      <c r="E28" s="17"/>
      <c r="F28" s="338"/>
      <c r="G28" s="338"/>
      <c r="H28" s="338"/>
    </row>
    <row r="29" spans="1:9" ht="15.75" customHeight="1">
      <c r="A29" s="6"/>
      <c r="B29" s="339" t="s">
        <v>177</v>
      </c>
      <c r="C29" s="339"/>
      <c r="D29" s="41"/>
      <c r="E29" s="41"/>
      <c r="F29" s="339" t="s">
        <v>160</v>
      </c>
      <c r="G29" s="339"/>
      <c r="H29" s="339"/>
      <c r="I29" s="14"/>
    </row>
    <row r="30" spans="1:9" ht="15.75">
      <c r="A30" s="6"/>
      <c r="B30" s="2"/>
      <c r="C30" s="2"/>
      <c r="D30" s="17"/>
      <c r="E30" s="17"/>
      <c r="F30" s="2"/>
      <c r="G30" s="2"/>
      <c r="H30" s="2"/>
      <c r="I30" s="14"/>
    </row>
    <row r="31" spans="1:9" ht="15.75" customHeight="1">
      <c r="A31" s="6" t="s">
        <v>178</v>
      </c>
      <c r="B31" s="16"/>
      <c r="C31" s="16"/>
      <c r="D31" s="17"/>
      <c r="E31" s="17"/>
      <c r="F31" s="338"/>
      <c r="G31" s="338"/>
      <c r="H31" s="338"/>
      <c r="I31" s="14"/>
    </row>
    <row r="32" spans="1:9" ht="15.75" customHeight="1">
      <c r="A32" s="14"/>
      <c r="B32" s="339" t="s">
        <v>177</v>
      </c>
      <c r="C32" s="339"/>
      <c r="D32" s="41"/>
      <c r="E32" s="41"/>
      <c r="F32" s="360" t="s">
        <v>160</v>
      </c>
      <c r="G32" s="360"/>
      <c r="H32" s="360"/>
      <c r="I32" s="14"/>
    </row>
    <row r="33" spans="1:9" ht="15.75" customHeight="1">
      <c r="A33" s="14"/>
      <c r="B33" s="360"/>
      <c r="C33" s="360"/>
      <c r="D33" s="41"/>
      <c r="E33" s="41"/>
      <c r="F33" s="360"/>
      <c r="G33" s="360"/>
      <c r="H33" s="360"/>
      <c r="I33" s="14"/>
    </row>
  </sheetData>
  <sheetProtection selectLockedCells="1" selectUnlockedCells="1"/>
  <mergeCells count="19">
    <mergeCell ref="A2:K2"/>
    <mergeCell ref="A3:K3"/>
    <mergeCell ref="A4:K4"/>
    <mergeCell ref="A5:K5"/>
    <mergeCell ref="A6:K6"/>
    <mergeCell ref="A7:G7"/>
    <mergeCell ref="A8:A9"/>
    <mergeCell ref="B8:B9"/>
    <mergeCell ref="C8:E8"/>
    <mergeCell ref="F8:H8"/>
    <mergeCell ref="I8:K8"/>
    <mergeCell ref="B32:C32"/>
    <mergeCell ref="F32:H32"/>
    <mergeCell ref="B33:C33"/>
    <mergeCell ref="F33:H33"/>
    <mergeCell ref="F28:H28"/>
    <mergeCell ref="B29:C29"/>
    <mergeCell ref="F29:H29"/>
    <mergeCell ref="F31:H31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35"/>
  <sheetViews>
    <sheetView view="pageBreakPreview" zoomScale="90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8.421875" style="1" customWidth="1"/>
    <col min="4" max="4" width="10.28125" style="1" customWidth="1"/>
    <col min="5" max="5" width="7.421875" style="1" customWidth="1"/>
    <col min="6" max="6" width="7.140625" style="1" customWidth="1"/>
    <col min="7" max="7" width="11.8515625" style="1" customWidth="1"/>
    <col min="8" max="9" width="7.140625" style="1" customWidth="1"/>
    <col min="10" max="10" width="11.8515625" style="1" customWidth="1"/>
    <col min="11" max="12" width="7.421875" style="1" customWidth="1"/>
    <col min="13" max="13" width="12.57421875" style="1" customWidth="1"/>
    <col min="14" max="16384" width="9.140625" style="1" customWidth="1"/>
  </cols>
  <sheetData>
    <row r="2" spans="1:13" ht="15.75" customHeight="1">
      <c r="A2" s="344" t="s">
        <v>167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ht="43.5" customHeight="1">
      <c r="A3" s="342" t="s">
        <v>288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3" ht="39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3" ht="15.75" customHeight="1">
      <c r="A5" s="354" t="s">
        <v>169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 ht="15.75" customHeight="1">
      <c r="A6" s="342" t="s">
        <v>170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 t="s">
        <v>289</v>
      </c>
      <c r="B8" s="2"/>
      <c r="C8" s="2"/>
      <c r="D8" s="2"/>
      <c r="E8" s="2"/>
      <c r="F8" s="2"/>
      <c r="G8" s="2"/>
    </row>
    <row r="9" spans="1:7" ht="12.75">
      <c r="A9" s="150" t="s">
        <v>290</v>
      </c>
      <c r="B9" s="2"/>
      <c r="C9" s="2"/>
      <c r="D9" s="2"/>
      <c r="E9" s="2"/>
      <c r="F9" s="2"/>
      <c r="G9" s="2"/>
    </row>
    <row r="10" spans="1:13" ht="36.75" customHeight="1">
      <c r="A10" s="343" t="s">
        <v>171</v>
      </c>
      <c r="B10" s="407" t="s">
        <v>291</v>
      </c>
      <c r="C10" s="407" t="s">
        <v>292</v>
      </c>
      <c r="D10" s="407" t="s">
        <v>293</v>
      </c>
      <c r="E10" s="407" t="s">
        <v>294</v>
      </c>
      <c r="F10" s="407"/>
      <c r="G10" s="407"/>
      <c r="H10" s="407" t="s">
        <v>295</v>
      </c>
      <c r="I10" s="407"/>
      <c r="J10" s="407"/>
      <c r="K10" s="407" t="s">
        <v>296</v>
      </c>
      <c r="L10" s="407"/>
      <c r="M10" s="407"/>
    </row>
    <row r="11" spans="1:13" ht="16.5" customHeight="1">
      <c r="A11" s="343"/>
      <c r="B11" s="407"/>
      <c r="C11" s="407"/>
      <c r="D11" s="407"/>
      <c r="E11" s="151" t="s">
        <v>195</v>
      </c>
      <c r="F11" s="151" t="s">
        <v>196</v>
      </c>
      <c r="G11" s="151" t="s">
        <v>269</v>
      </c>
      <c r="H11" s="151" t="s">
        <v>195</v>
      </c>
      <c r="I11" s="151" t="s">
        <v>196</v>
      </c>
      <c r="J11" s="151" t="s">
        <v>269</v>
      </c>
      <c r="K11" s="151" t="s">
        <v>195</v>
      </c>
      <c r="L11" s="151" t="s">
        <v>196</v>
      </c>
      <c r="M11" s="151" t="s">
        <v>269</v>
      </c>
    </row>
    <row r="12" spans="1:13" ht="13.5" customHeight="1">
      <c r="A12" s="104"/>
      <c r="B12" s="105"/>
      <c r="C12" s="105"/>
      <c r="D12" s="105"/>
      <c r="E12" s="105">
        <f>B12-C12-D12</f>
        <v>0</v>
      </c>
      <c r="F12" s="9"/>
      <c r="G12" s="9">
        <f>E12*F12</f>
        <v>0</v>
      </c>
      <c r="H12" s="105">
        <f aca="true" t="shared" si="0" ref="H12:H27">E12-F12-G12</f>
        <v>0</v>
      </c>
      <c r="I12" s="9"/>
      <c r="J12" s="9">
        <f aca="true" t="shared" si="1" ref="J12:J27">H12*I12</f>
        <v>0</v>
      </c>
      <c r="K12" s="105">
        <f aca="true" t="shared" si="2" ref="K12:K27">H12-I12-J12</f>
        <v>0</v>
      </c>
      <c r="L12" s="9"/>
      <c r="M12" s="9">
        <f aca="true" t="shared" si="3" ref="M12:M27">K12*L12</f>
        <v>0</v>
      </c>
    </row>
    <row r="13" spans="1:13" ht="13.5" customHeight="1">
      <c r="A13" s="104"/>
      <c r="B13" s="105"/>
      <c r="C13" s="105"/>
      <c r="D13" s="105"/>
      <c r="E13" s="105">
        <f aca="true" t="shared" si="4" ref="E13:E27">B13-C13-D13</f>
        <v>0</v>
      </c>
      <c r="F13" s="9"/>
      <c r="G13" s="9">
        <f aca="true" t="shared" si="5" ref="G13:G27">E13*F13</f>
        <v>0</v>
      </c>
      <c r="H13" s="105">
        <f t="shared" si="0"/>
        <v>0</v>
      </c>
      <c r="I13" s="9"/>
      <c r="J13" s="9">
        <f t="shared" si="1"/>
        <v>0</v>
      </c>
      <c r="K13" s="105">
        <f t="shared" si="2"/>
        <v>0</v>
      </c>
      <c r="L13" s="9"/>
      <c r="M13" s="9">
        <f t="shared" si="3"/>
        <v>0</v>
      </c>
    </row>
    <row r="14" spans="1:13" ht="13.5" customHeight="1">
      <c r="A14" s="104"/>
      <c r="B14" s="105"/>
      <c r="C14" s="105"/>
      <c r="D14" s="105"/>
      <c r="E14" s="105">
        <f t="shared" si="4"/>
        <v>0</v>
      </c>
      <c r="F14" s="9"/>
      <c r="G14" s="9">
        <f t="shared" si="5"/>
        <v>0</v>
      </c>
      <c r="H14" s="105">
        <f t="shared" si="0"/>
        <v>0</v>
      </c>
      <c r="I14" s="9"/>
      <c r="J14" s="9">
        <f t="shared" si="1"/>
        <v>0</v>
      </c>
      <c r="K14" s="105">
        <f t="shared" si="2"/>
        <v>0</v>
      </c>
      <c r="L14" s="9"/>
      <c r="M14" s="9">
        <f t="shared" si="3"/>
        <v>0</v>
      </c>
    </row>
    <row r="15" spans="1:13" ht="13.5" customHeight="1">
      <c r="A15" s="104"/>
      <c r="B15" s="105"/>
      <c r="C15" s="105"/>
      <c r="D15" s="105"/>
      <c r="E15" s="105">
        <f t="shared" si="4"/>
        <v>0</v>
      </c>
      <c r="F15" s="9"/>
      <c r="G15" s="9">
        <f t="shared" si="5"/>
        <v>0</v>
      </c>
      <c r="H15" s="105">
        <f t="shared" si="0"/>
        <v>0</v>
      </c>
      <c r="I15" s="9"/>
      <c r="J15" s="9">
        <f t="shared" si="1"/>
        <v>0</v>
      </c>
      <c r="K15" s="105">
        <f t="shared" si="2"/>
        <v>0</v>
      </c>
      <c r="L15" s="9"/>
      <c r="M15" s="9">
        <f t="shared" si="3"/>
        <v>0</v>
      </c>
    </row>
    <row r="16" spans="1:13" ht="13.5" customHeight="1">
      <c r="A16" s="104"/>
      <c r="B16" s="105"/>
      <c r="C16" s="105"/>
      <c r="D16" s="105"/>
      <c r="E16" s="105">
        <f t="shared" si="4"/>
        <v>0</v>
      </c>
      <c r="F16" s="9"/>
      <c r="G16" s="9">
        <f t="shared" si="5"/>
        <v>0</v>
      </c>
      <c r="H16" s="105">
        <f t="shared" si="0"/>
        <v>0</v>
      </c>
      <c r="I16" s="9"/>
      <c r="J16" s="9">
        <f t="shared" si="1"/>
        <v>0</v>
      </c>
      <c r="K16" s="105">
        <f t="shared" si="2"/>
        <v>0</v>
      </c>
      <c r="L16" s="9"/>
      <c r="M16" s="9">
        <f t="shared" si="3"/>
        <v>0</v>
      </c>
    </row>
    <row r="17" spans="1:13" ht="13.5" customHeight="1">
      <c r="A17" s="104"/>
      <c r="B17" s="105"/>
      <c r="C17" s="105"/>
      <c r="D17" s="105"/>
      <c r="E17" s="105">
        <f t="shared" si="4"/>
        <v>0</v>
      </c>
      <c r="F17" s="9"/>
      <c r="G17" s="9">
        <f t="shared" si="5"/>
        <v>0</v>
      </c>
      <c r="H17" s="105">
        <f t="shared" si="0"/>
        <v>0</v>
      </c>
      <c r="I17" s="9"/>
      <c r="J17" s="9">
        <f t="shared" si="1"/>
        <v>0</v>
      </c>
      <c r="K17" s="105">
        <f t="shared" si="2"/>
        <v>0</v>
      </c>
      <c r="L17" s="9"/>
      <c r="M17" s="9">
        <f t="shared" si="3"/>
        <v>0</v>
      </c>
    </row>
    <row r="18" spans="1:13" ht="13.5" customHeight="1">
      <c r="A18" s="104"/>
      <c r="B18" s="105"/>
      <c r="C18" s="105"/>
      <c r="D18" s="105"/>
      <c r="E18" s="105">
        <f t="shared" si="4"/>
        <v>0</v>
      </c>
      <c r="F18" s="9"/>
      <c r="G18" s="9">
        <f t="shared" si="5"/>
        <v>0</v>
      </c>
      <c r="H18" s="105">
        <f t="shared" si="0"/>
        <v>0</v>
      </c>
      <c r="I18" s="9"/>
      <c r="J18" s="9">
        <f t="shared" si="1"/>
        <v>0</v>
      </c>
      <c r="K18" s="105">
        <f t="shared" si="2"/>
        <v>0</v>
      </c>
      <c r="L18" s="9"/>
      <c r="M18" s="9">
        <f t="shared" si="3"/>
        <v>0</v>
      </c>
    </row>
    <row r="19" spans="1:13" ht="13.5" customHeight="1">
      <c r="A19" s="104"/>
      <c r="B19" s="105"/>
      <c r="C19" s="105"/>
      <c r="D19" s="105"/>
      <c r="E19" s="105">
        <f t="shared" si="4"/>
        <v>0</v>
      </c>
      <c r="F19" s="9"/>
      <c r="G19" s="9">
        <f t="shared" si="5"/>
        <v>0</v>
      </c>
      <c r="H19" s="105">
        <f t="shared" si="0"/>
        <v>0</v>
      </c>
      <c r="I19" s="9"/>
      <c r="J19" s="9">
        <f t="shared" si="1"/>
        <v>0</v>
      </c>
      <c r="K19" s="105">
        <f t="shared" si="2"/>
        <v>0</v>
      </c>
      <c r="L19" s="9"/>
      <c r="M19" s="9">
        <f t="shared" si="3"/>
        <v>0</v>
      </c>
    </row>
    <row r="20" spans="1:13" ht="13.5" customHeight="1">
      <c r="A20" s="104"/>
      <c r="B20" s="105"/>
      <c r="C20" s="105"/>
      <c r="D20" s="105"/>
      <c r="E20" s="105">
        <f t="shared" si="4"/>
        <v>0</v>
      </c>
      <c r="F20" s="9"/>
      <c r="G20" s="9">
        <f t="shared" si="5"/>
        <v>0</v>
      </c>
      <c r="H20" s="105">
        <f t="shared" si="0"/>
        <v>0</v>
      </c>
      <c r="I20" s="9"/>
      <c r="J20" s="9">
        <f t="shared" si="1"/>
        <v>0</v>
      </c>
      <c r="K20" s="105">
        <f t="shared" si="2"/>
        <v>0</v>
      </c>
      <c r="L20" s="9"/>
      <c r="M20" s="9">
        <f t="shared" si="3"/>
        <v>0</v>
      </c>
    </row>
    <row r="21" spans="1:13" ht="13.5" customHeight="1">
      <c r="A21" s="104"/>
      <c r="B21" s="105"/>
      <c r="C21" s="105"/>
      <c r="D21" s="105"/>
      <c r="E21" s="105">
        <f t="shared" si="4"/>
        <v>0</v>
      </c>
      <c r="F21" s="9"/>
      <c r="G21" s="9">
        <f t="shared" si="5"/>
        <v>0</v>
      </c>
      <c r="H21" s="105">
        <f t="shared" si="0"/>
        <v>0</v>
      </c>
      <c r="I21" s="9"/>
      <c r="J21" s="9">
        <f t="shared" si="1"/>
        <v>0</v>
      </c>
      <c r="K21" s="105">
        <f t="shared" si="2"/>
        <v>0</v>
      </c>
      <c r="L21" s="9"/>
      <c r="M21" s="9">
        <f t="shared" si="3"/>
        <v>0</v>
      </c>
    </row>
    <row r="22" spans="1:13" ht="13.5" customHeight="1">
      <c r="A22" s="104"/>
      <c r="B22" s="105"/>
      <c r="C22" s="105"/>
      <c r="D22" s="105"/>
      <c r="E22" s="105">
        <f t="shared" si="4"/>
        <v>0</v>
      </c>
      <c r="F22" s="9"/>
      <c r="G22" s="9">
        <f t="shared" si="5"/>
        <v>0</v>
      </c>
      <c r="H22" s="105">
        <f t="shared" si="0"/>
        <v>0</v>
      </c>
      <c r="I22" s="9"/>
      <c r="J22" s="9">
        <f t="shared" si="1"/>
        <v>0</v>
      </c>
      <c r="K22" s="105">
        <f t="shared" si="2"/>
        <v>0</v>
      </c>
      <c r="L22" s="9"/>
      <c r="M22" s="9">
        <f t="shared" si="3"/>
        <v>0</v>
      </c>
    </row>
    <row r="23" spans="1:13" ht="13.5" customHeight="1">
      <c r="A23" s="104"/>
      <c r="B23" s="105"/>
      <c r="C23" s="105"/>
      <c r="D23" s="105"/>
      <c r="E23" s="105">
        <f t="shared" si="4"/>
        <v>0</v>
      </c>
      <c r="F23" s="9"/>
      <c r="G23" s="9">
        <f t="shared" si="5"/>
        <v>0</v>
      </c>
      <c r="H23" s="105">
        <f t="shared" si="0"/>
        <v>0</v>
      </c>
      <c r="I23" s="9"/>
      <c r="J23" s="9">
        <f t="shared" si="1"/>
        <v>0</v>
      </c>
      <c r="K23" s="105">
        <f t="shared" si="2"/>
        <v>0</v>
      </c>
      <c r="L23" s="9"/>
      <c r="M23" s="9">
        <f t="shared" si="3"/>
        <v>0</v>
      </c>
    </row>
    <row r="24" spans="1:13" ht="13.5" customHeight="1">
      <c r="A24" s="104"/>
      <c r="B24" s="105"/>
      <c r="C24" s="105"/>
      <c r="D24" s="105"/>
      <c r="E24" s="105">
        <f t="shared" si="4"/>
        <v>0</v>
      </c>
      <c r="F24" s="9"/>
      <c r="G24" s="9">
        <f t="shared" si="5"/>
        <v>0</v>
      </c>
      <c r="H24" s="105">
        <f t="shared" si="0"/>
        <v>0</v>
      </c>
      <c r="I24" s="9"/>
      <c r="J24" s="9">
        <f t="shared" si="1"/>
        <v>0</v>
      </c>
      <c r="K24" s="105">
        <f t="shared" si="2"/>
        <v>0</v>
      </c>
      <c r="L24" s="9"/>
      <c r="M24" s="9">
        <f t="shared" si="3"/>
        <v>0</v>
      </c>
    </row>
    <row r="25" spans="1:13" ht="13.5" customHeight="1">
      <c r="A25" s="104"/>
      <c r="B25" s="105"/>
      <c r="C25" s="105"/>
      <c r="D25" s="105"/>
      <c r="E25" s="105">
        <f t="shared" si="4"/>
        <v>0</v>
      </c>
      <c r="F25" s="9"/>
      <c r="G25" s="9">
        <f t="shared" si="5"/>
        <v>0</v>
      </c>
      <c r="H25" s="105">
        <f t="shared" si="0"/>
        <v>0</v>
      </c>
      <c r="I25" s="9"/>
      <c r="J25" s="9">
        <f t="shared" si="1"/>
        <v>0</v>
      </c>
      <c r="K25" s="105">
        <f t="shared" si="2"/>
        <v>0</v>
      </c>
      <c r="L25" s="9"/>
      <c r="M25" s="9">
        <f t="shared" si="3"/>
        <v>0</v>
      </c>
    </row>
    <row r="26" spans="1:13" ht="13.5" customHeight="1">
      <c r="A26" s="104"/>
      <c r="B26" s="105"/>
      <c r="C26" s="105"/>
      <c r="D26" s="105"/>
      <c r="E26" s="105">
        <f t="shared" si="4"/>
        <v>0</v>
      </c>
      <c r="F26" s="9"/>
      <c r="G26" s="9">
        <f t="shared" si="5"/>
        <v>0</v>
      </c>
      <c r="H26" s="105">
        <f t="shared" si="0"/>
        <v>0</v>
      </c>
      <c r="I26" s="9"/>
      <c r="J26" s="9">
        <f t="shared" si="1"/>
        <v>0</v>
      </c>
      <c r="K26" s="105">
        <f t="shared" si="2"/>
        <v>0</v>
      </c>
      <c r="L26" s="9"/>
      <c r="M26" s="9">
        <f t="shared" si="3"/>
        <v>0</v>
      </c>
    </row>
    <row r="27" spans="1:13" ht="13.5" customHeight="1">
      <c r="A27" s="104"/>
      <c r="B27" s="105"/>
      <c r="C27" s="105"/>
      <c r="D27" s="105"/>
      <c r="E27" s="105">
        <f t="shared" si="4"/>
        <v>0</v>
      </c>
      <c r="F27" s="9"/>
      <c r="G27" s="9">
        <f t="shared" si="5"/>
        <v>0</v>
      </c>
      <c r="H27" s="105">
        <f t="shared" si="0"/>
        <v>0</v>
      </c>
      <c r="I27" s="9"/>
      <c r="J27" s="9">
        <f t="shared" si="1"/>
        <v>0</v>
      </c>
      <c r="K27" s="105">
        <f t="shared" si="2"/>
        <v>0</v>
      </c>
      <c r="L27" s="9"/>
      <c r="M27" s="9">
        <f t="shared" si="3"/>
        <v>0</v>
      </c>
    </row>
    <row r="28" spans="1:13" ht="13.5" customHeight="1">
      <c r="A28" s="87" t="s">
        <v>175</v>
      </c>
      <c r="B28" s="152" t="s">
        <v>198</v>
      </c>
      <c r="C28" s="152" t="s">
        <v>198</v>
      </c>
      <c r="D28" s="152" t="s">
        <v>198</v>
      </c>
      <c r="E28" s="153" t="s">
        <v>198</v>
      </c>
      <c r="F28" s="153" t="s">
        <v>198</v>
      </c>
      <c r="G28" s="22">
        <f>SUM(G12:G27)</f>
        <v>0</v>
      </c>
      <c r="H28" s="153" t="s">
        <v>198</v>
      </c>
      <c r="I28" s="153" t="s">
        <v>198</v>
      </c>
      <c r="J28" s="22">
        <f>SUM(J12:J27)</f>
        <v>0</v>
      </c>
      <c r="K28" s="153" t="s">
        <v>198</v>
      </c>
      <c r="L28" s="153" t="s">
        <v>198</v>
      </c>
      <c r="M28" s="22">
        <f>SUM(M12:M27)</f>
        <v>0</v>
      </c>
    </row>
    <row r="29" spans="1:13" ht="15.75">
      <c r="A29" s="87" t="s">
        <v>259</v>
      </c>
      <c r="B29" s="152" t="s">
        <v>198</v>
      </c>
      <c r="C29" s="152" t="s">
        <v>198</v>
      </c>
      <c r="D29" s="152" t="s">
        <v>198</v>
      </c>
      <c r="E29" s="152" t="s">
        <v>198</v>
      </c>
      <c r="F29" s="152" t="s">
        <v>198</v>
      </c>
      <c r="G29" s="22">
        <f>G28/1000</f>
        <v>0</v>
      </c>
      <c r="H29" s="153" t="s">
        <v>198</v>
      </c>
      <c r="I29" s="153" t="s">
        <v>198</v>
      </c>
      <c r="J29" s="22">
        <f>J28/1000</f>
        <v>0</v>
      </c>
      <c r="K29" s="152" t="s">
        <v>198</v>
      </c>
      <c r="L29" s="152" t="s">
        <v>198</v>
      </c>
      <c r="M29" s="22">
        <f>M28/1000</f>
        <v>0</v>
      </c>
    </row>
    <row r="30" spans="1:10" s="160" customFormat="1" ht="15.75">
      <c r="A30" s="154"/>
      <c r="B30" s="155"/>
      <c r="C30" s="155"/>
      <c r="D30" s="155"/>
      <c r="E30" s="155"/>
      <c r="F30" s="156"/>
      <c r="G30" s="157"/>
      <c r="H30" s="158"/>
      <c r="I30" s="158"/>
      <c r="J30" s="159"/>
    </row>
    <row r="31" spans="1:13" ht="15.75" customHeight="1">
      <c r="A31" s="6" t="s">
        <v>159</v>
      </c>
      <c r="B31" s="16"/>
      <c r="C31" s="16"/>
      <c r="D31" s="17"/>
      <c r="E31" s="17"/>
      <c r="F31" s="338"/>
      <c r="G31" s="338"/>
      <c r="H31" s="338"/>
      <c r="I31" s="2"/>
      <c r="J31" s="2"/>
      <c r="K31" s="2"/>
      <c r="L31" s="2"/>
      <c r="M31" s="2"/>
    </row>
    <row r="32" spans="1:13" ht="15.75" customHeight="1">
      <c r="A32" s="6"/>
      <c r="B32" s="339" t="s">
        <v>177</v>
      </c>
      <c r="C32" s="339"/>
      <c r="D32" s="41"/>
      <c r="E32" s="41"/>
      <c r="F32" s="339" t="s">
        <v>160</v>
      </c>
      <c r="G32" s="339"/>
      <c r="H32" s="339"/>
      <c r="I32" s="2"/>
      <c r="J32" s="2"/>
      <c r="K32" s="2"/>
      <c r="L32" s="2"/>
      <c r="M32" s="2"/>
    </row>
    <row r="33" spans="1:13" ht="15.75">
      <c r="A33" s="6"/>
      <c r="B33" s="2"/>
      <c r="C33" s="2"/>
      <c r="D33" s="17"/>
      <c r="E33" s="17"/>
      <c r="F33" s="2"/>
      <c r="G33" s="2"/>
      <c r="H33" s="2"/>
      <c r="I33" s="2"/>
      <c r="J33" s="2"/>
      <c r="K33" s="2"/>
      <c r="L33" s="2"/>
      <c r="M33" s="2"/>
    </row>
    <row r="34" spans="1:13" ht="15.75" customHeight="1">
      <c r="A34" s="6" t="s">
        <v>178</v>
      </c>
      <c r="B34" s="16"/>
      <c r="C34" s="16"/>
      <c r="D34" s="17"/>
      <c r="E34" s="17"/>
      <c r="F34" s="338"/>
      <c r="G34" s="338"/>
      <c r="H34" s="338"/>
      <c r="I34" s="2"/>
      <c r="J34" s="2"/>
      <c r="K34" s="2"/>
      <c r="L34" s="2"/>
      <c r="M34" s="2"/>
    </row>
    <row r="35" spans="1:13" ht="15.75" customHeight="1">
      <c r="A35" s="14"/>
      <c r="B35" s="339" t="s">
        <v>177</v>
      </c>
      <c r="C35" s="339"/>
      <c r="D35" s="41"/>
      <c r="E35" s="41"/>
      <c r="F35" s="360" t="s">
        <v>160</v>
      </c>
      <c r="G35" s="360"/>
      <c r="H35" s="360"/>
      <c r="I35" s="2"/>
      <c r="J35" s="360"/>
      <c r="K35" s="360"/>
      <c r="L35" s="360"/>
      <c r="M35" s="360"/>
    </row>
  </sheetData>
  <sheetProtection selectLockedCells="1" selectUnlockedCells="1"/>
  <mergeCells count="19">
    <mergeCell ref="A2:M2"/>
    <mergeCell ref="A3:M3"/>
    <mergeCell ref="A4:M4"/>
    <mergeCell ref="A5:M5"/>
    <mergeCell ref="A6:M6"/>
    <mergeCell ref="A10:A11"/>
    <mergeCell ref="B10:B11"/>
    <mergeCell ref="C10:C11"/>
    <mergeCell ref="D10:D11"/>
    <mergeCell ref="E10:G10"/>
    <mergeCell ref="B35:C35"/>
    <mergeCell ref="F35:H35"/>
    <mergeCell ref="J35:M35"/>
    <mergeCell ref="H10:J10"/>
    <mergeCell ref="K10:M10"/>
    <mergeCell ref="F31:H31"/>
    <mergeCell ref="B32:C32"/>
    <mergeCell ref="F32:H32"/>
    <mergeCell ref="F34:H34"/>
  </mergeCells>
  <printOptions/>
  <pageMargins left="1" right="0.19652777777777777" top="0.9840277777777777" bottom="0.9840277777777777" header="0.5118055555555555" footer="0.5118055555555555"/>
  <pageSetup horizontalDpi="300" verticalDpi="300" orientation="portrait" paperSize="9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G92"/>
  <sheetViews>
    <sheetView view="pageBreakPreview" zoomScale="66" zoomScaleSheetLayoutView="66" zoomScalePageLayoutView="0" workbookViewId="0" topLeftCell="A1">
      <pane ySplit="16" topLeftCell="A29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22.28125" style="1" customWidth="1"/>
    <col min="2" max="2" width="8.28125" style="161" customWidth="1"/>
    <col min="3" max="3" width="8.28125" style="15" customWidth="1"/>
    <col min="4" max="4" width="0" style="161" hidden="1" customWidth="1"/>
    <col min="5" max="6" width="7.7109375" style="1" customWidth="1"/>
    <col min="7" max="7" width="8.28125" style="161" customWidth="1"/>
    <col min="8" max="8" width="8.28125" style="15" customWidth="1"/>
    <col min="9" max="9" width="0" style="161" hidden="1" customWidth="1"/>
    <col min="10" max="11" width="7.7109375" style="1" customWidth="1"/>
    <col min="12" max="13" width="8.28125" style="161" customWidth="1"/>
    <col min="14" max="14" width="0" style="161" hidden="1" customWidth="1"/>
    <col min="15" max="16" width="7.7109375" style="1" customWidth="1"/>
    <col min="17" max="18" width="8.28125" style="161" customWidth="1"/>
    <col min="19" max="19" width="0" style="161" hidden="1" customWidth="1"/>
    <col min="20" max="21" width="7.7109375" style="1" customWidth="1"/>
    <col min="22" max="22" width="7.140625" style="1" customWidth="1"/>
    <col min="23" max="24" width="13.421875" style="1" customWidth="1"/>
    <col min="25" max="25" width="7.140625" style="1" customWidth="1"/>
    <col min="26" max="27" width="13.421875" style="1" customWidth="1"/>
    <col min="28" max="28" width="7.421875" style="1" customWidth="1"/>
    <col min="29" max="30" width="13.421875" style="1" customWidth="1"/>
    <col min="31" max="16384" width="9.140625" style="1" customWidth="1"/>
  </cols>
  <sheetData>
    <row r="1" spans="1:30" ht="15.75">
      <c r="A1" s="344" t="s">
        <v>167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</row>
    <row r="2" spans="1:30" ht="39" customHeight="1">
      <c r="A2" s="342" t="s">
        <v>297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</row>
    <row r="3" spans="1:30" ht="35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</row>
    <row r="4" spans="1:30" ht="12.75" customHeight="1">
      <c r="A4" s="354" t="s">
        <v>169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</row>
    <row r="5" spans="1:30" ht="15.75" customHeight="1">
      <c r="A5" s="342" t="s">
        <v>170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</row>
    <row r="6" spans="1:30" s="42" customFormat="1" ht="15.75">
      <c r="A6" s="162" t="s">
        <v>298</v>
      </c>
      <c r="C6" s="163"/>
      <c r="D6" s="163"/>
      <c r="E6" s="163"/>
      <c r="F6" s="163"/>
      <c r="H6" s="163"/>
      <c r="I6" s="163"/>
      <c r="J6" s="163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2:33" s="42" customFormat="1" ht="15" customHeight="1">
      <c r="B7" s="408" t="s">
        <v>299</v>
      </c>
      <c r="C7" s="408"/>
      <c r="D7" s="408"/>
      <c r="E7" s="408"/>
      <c r="F7" s="408"/>
      <c r="G7" s="408"/>
      <c r="H7" s="408"/>
      <c r="I7" s="164"/>
      <c r="J7" s="164"/>
      <c r="K7" s="408" t="s">
        <v>300</v>
      </c>
      <c r="L7" s="408"/>
      <c r="M7" s="408"/>
      <c r="N7" s="408"/>
      <c r="O7" s="408"/>
      <c r="P7" s="408"/>
      <c r="Q7" s="408"/>
      <c r="R7" s="164"/>
      <c r="S7" s="164"/>
      <c r="T7" s="164"/>
      <c r="V7" s="165"/>
      <c r="W7" s="410"/>
      <c r="X7" s="410"/>
      <c r="Y7" s="410"/>
      <c r="Z7" s="410"/>
      <c r="AA7" s="166"/>
      <c r="AB7" s="165"/>
      <c r="AC7" s="410"/>
      <c r="AD7" s="410"/>
      <c r="AE7" s="410"/>
      <c r="AF7" s="410"/>
      <c r="AG7" s="166">
        <f>AG10+AG11</f>
        <v>0</v>
      </c>
    </row>
    <row r="8" spans="2:33" s="42" customFormat="1" ht="12.75" customHeight="1">
      <c r="B8" s="408" t="s">
        <v>301</v>
      </c>
      <c r="C8" s="408"/>
      <c r="D8" s="408"/>
      <c r="E8" s="408"/>
      <c r="F8" s="408" t="s">
        <v>302</v>
      </c>
      <c r="G8" s="408"/>
      <c r="H8" s="408"/>
      <c r="K8" s="408" t="s">
        <v>301</v>
      </c>
      <c r="L8" s="408"/>
      <c r="M8" s="408"/>
      <c r="N8" s="167"/>
      <c r="O8" s="408" t="s">
        <v>302</v>
      </c>
      <c r="P8" s="408"/>
      <c r="Q8" s="408"/>
      <c r="U8" s="168"/>
      <c r="V8" s="165"/>
      <c r="W8" s="166"/>
      <c r="X8" s="166"/>
      <c r="Y8" s="166"/>
      <c r="Z8" s="166"/>
      <c r="AA8" s="166"/>
      <c r="AB8" s="165"/>
      <c r="AC8" s="166"/>
      <c r="AD8" s="166"/>
      <c r="AE8" s="166"/>
      <c r="AF8" s="166"/>
      <c r="AG8" s="166"/>
    </row>
    <row r="9" spans="2:33" s="42" customFormat="1" ht="15.75" customHeight="1">
      <c r="B9" s="408"/>
      <c r="C9" s="408"/>
      <c r="D9" s="408"/>
      <c r="E9" s="408"/>
      <c r="F9" s="408"/>
      <c r="G9" s="408"/>
      <c r="H9" s="408"/>
      <c r="I9" s="167"/>
      <c r="K9" s="409"/>
      <c r="L9" s="409"/>
      <c r="M9" s="409"/>
      <c r="N9" s="166"/>
      <c r="O9" s="409"/>
      <c r="P9" s="409"/>
      <c r="Q9" s="409"/>
      <c r="R9" s="166"/>
      <c r="V9" s="165"/>
      <c r="W9" s="410"/>
      <c r="X9" s="410"/>
      <c r="Y9" s="410"/>
      <c r="Z9" s="410"/>
      <c r="AA9" s="166"/>
      <c r="AB9" s="165"/>
      <c r="AC9" s="166"/>
      <c r="AD9" s="166"/>
      <c r="AE9" s="166"/>
      <c r="AF9" s="166"/>
      <c r="AG9" s="166"/>
    </row>
    <row r="10" spans="1:33" s="42" customFormat="1" ht="15" customHeight="1">
      <c r="A10" s="167" t="s">
        <v>303</v>
      </c>
      <c r="B10" s="411"/>
      <c r="C10" s="411"/>
      <c r="D10" s="411"/>
      <c r="E10" s="411"/>
      <c r="F10" s="411"/>
      <c r="G10" s="411"/>
      <c r="H10" s="411"/>
      <c r="K10" s="411"/>
      <c r="L10" s="411"/>
      <c r="M10" s="411"/>
      <c r="N10" s="169"/>
      <c r="O10" s="411"/>
      <c r="P10" s="411"/>
      <c r="Q10" s="411"/>
      <c r="R10" s="170"/>
      <c r="U10" s="168"/>
      <c r="V10" s="165"/>
      <c r="W10" s="410"/>
      <c r="X10" s="410"/>
      <c r="Y10" s="410"/>
      <c r="Z10" s="410"/>
      <c r="AA10" s="166"/>
      <c r="AB10" s="165"/>
      <c r="AC10" s="410"/>
      <c r="AD10" s="410"/>
      <c r="AE10" s="410"/>
      <c r="AF10" s="410"/>
      <c r="AG10" s="171"/>
    </row>
    <row r="11" spans="1:33" s="42" customFormat="1" ht="15" customHeight="1">
      <c r="A11" s="172" t="s">
        <v>304</v>
      </c>
      <c r="B11" s="411"/>
      <c r="C11" s="411"/>
      <c r="D11" s="411"/>
      <c r="E11" s="411"/>
      <c r="F11" s="411"/>
      <c r="G11" s="411"/>
      <c r="H11" s="411"/>
      <c r="K11" s="411"/>
      <c r="L11" s="411"/>
      <c r="M11" s="411"/>
      <c r="N11" s="173"/>
      <c r="O11" s="411"/>
      <c r="P11" s="411"/>
      <c r="Q11" s="411"/>
      <c r="R11" s="174"/>
      <c r="V11" s="165"/>
      <c r="W11" s="410"/>
      <c r="X11" s="410"/>
      <c r="Y11" s="410"/>
      <c r="Z11" s="410"/>
      <c r="AA11" s="166"/>
      <c r="AB11" s="165"/>
      <c r="AC11" s="410"/>
      <c r="AD11" s="410"/>
      <c r="AE11" s="410"/>
      <c r="AF11" s="410"/>
      <c r="AG11" s="171"/>
    </row>
    <row r="12" spans="2:24" s="175" customFormat="1" ht="8.25" customHeight="1">
      <c r="B12" s="176"/>
      <c r="C12" s="176"/>
      <c r="D12" s="176"/>
      <c r="E12" s="176"/>
      <c r="F12" s="177"/>
      <c r="G12" s="176"/>
      <c r="H12" s="176"/>
      <c r="I12" s="176"/>
      <c r="J12" s="176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W12" s="178"/>
      <c r="X12" s="178"/>
    </row>
    <row r="13" spans="1:30" s="179" customFormat="1" ht="15" customHeight="1">
      <c r="A13" s="343" t="s">
        <v>171</v>
      </c>
      <c r="B13" s="407" t="s">
        <v>305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 t="s">
        <v>306</v>
      </c>
      <c r="M13" s="407"/>
      <c r="N13" s="407"/>
      <c r="O13" s="407"/>
      <c r="P13" s="407"/>
      <c r="Q13" s="407"/>
      <c r="R13" s="407"/>
      <c r="S13" s="407"/>
      <c r="T13" s="407"/>
      <c r="U13" s="407"/>
      <c r="V13" s="407" t="s">
        <v>294</v>
      </c>
      <c r="W13" s="407"/>
      <c r="X13" s="407"/>
      <c r="Y13" s="407" t="s">
        <v>295</v>
      </c>
      <c r="Z13" s="407"/>
      <c r="AA13" s="407"/>
      <c r="AB13" s="407" t="s">
        <v>296</v>
      </c>
      <c r="AC13" s="407"/>
      <c r="AD13" s="407"/>
    </row>
    <row r="14" spans="1:30" s="179" customFormat="1" ht="64.5" customHeight="1">
      <c r="A14" s="343"/>
      <c r="B14" s="407" t="s">
        <v>307</v>
      </c>
      <c r="C14" s="407"/>
      <c r="D14" s="407"/>
      <c r="E14" s="407"/>
      <c r="F14" s="407"/>
      <c r="G14" s="407" t="s">
        <v>308</v>
      </c>
      <c r="H14" s="407"/>
      <c r="I14" s="407"/>
      <c r="J14" s="407"/>
      <c r="K14" s="407"/>
      <c r="L14" s="407" t="s">
        <v>309</v>
      </c>
      <c r="M14" s="407"/>
      <c r="N14" s="407"/>
      <c r="O14" s="407"/>
      <c r="P14" s="407"/>
      <c r="Q14" s="407" t="s">
        <v>310</v>
      </c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</row>
    <row r="15" spans="1:30" s="179" customFormat="1" ht="42" customHeight="1">
      <c r="A15" s="343"/>
      <c r="B15" s="407" t="s">
        <v>311</v>
      </c>
      <c r="C15" s="407"/>
      <c r="D15" s="407" t="s">
        <v>312</v>
      </c>
      <c r="E15" s="407" t="s">
        <v>292</v>
      </c>
      <c r="F15" s="407" t="s">
        <v>293</v>
      </c>
      <c r="G15" s="407" t="s">
        <v>311</v>
      </c>
      <c r="H15" s="407"/>
      <c r="I15" s="407" t="s">
        <v>312</v>
      </c>
      <c r="J15" s="407" t="s">
        <v>292</v>
      </c>
      <c r="K15" s="407" t="s">
        <v>293</v>
      </c>
      <c r="L15" s="407" t="s">
        <v>311</v>
      </c>
      <c r="M15" s="407"/>
      <c r="N15" s="407" t="s">
        <v>312</v>
      </c>
      <c r="O15" s="407" t="s">
        <v>292</v>
      </c>
      <c r="P15" s="407" t="s">
        <v>293</v>
      </c>
      <c r="Q15" s="407" t="s">
        <v>311</v>
      </c>
      <c r="R15" s="407"/>
      <c r="S15" s="407" t="s">
        <v>312</v>
      </c>
      <c r="T15" s="407" t="s">
        <v>292</v>
      </c>
      <c r="U15" s="407" t="s">
        <v>293</v>
      </c>
      <c r="V15" s="407"/>
      <c r="W15" s="407"/>
      <c r="X15" s="407"/>
      <c r="Y15" s="407"/>
      <c r="Z15" s="407"/>
      <c r="AA15" s="407"/>
      <c r="AB15" s="407"/>
      <c r="AC15" s="407"/>
      <c r="AD15" s="407"/>
    </row>
    <row r="16" spans="1:30" s="179" customFormat="1" ht="47.25" customHeight="1">
      <c r="A16" s="343"/>
      <c r="B16" s="8" t="s">
        <v>313</v>
      </c>
      <c r="C16" s="8" t="s">
        <v>314</v>
      </c>
      <c r="D16" s="407"/>
      <c r="E16" s="407"/>
      <c r="F16" s="407"/>
      <c r="G16" s="8" t="s">
        <v>313</v>
      </c>
      <c r="H16" s="8" t="s">
        <v>314</v>
      </c>
      <c r="I16" s="407"/>
      <c r="J16" s="407"/>
      <c r="K16" s="407"/>
      <c r="L16" s="8" t="s">
        <v>313</v>
      </c>
      <c r="M16" s="8" t="s">
        <v>314</v>
      </c>
      <c r="N16" s="407"/>
      <c r="O16" s="407"/>
      <c r="P16" s="407"/>
      <c r="Q16" s="8" t="s">
        <v>313</v>
      </c>
      <c r="R16" s="8" t="s">
        <v>314</v>
      </c>
      <c r="S16" s="407"/>
      <c r="T16" s="407"/>
      <c r="U16" s="407"/>
      <c r="V16" s="7" t="s">
        <v>195</v>
      </c>
      <c r="W16" s="7" t="s">
        <v>196</v>
      </c>
      <c r="X16" s="7" t="s">
        <v>269</v>
      </c>
      <c r="Y16" s="7" t="s">
        <v>195</v>
      </c>
      <c r="Z16" s="7" t="s">
        <v>196</v>
      </c>
      <c r="AA16" s="7" t="s">
        <v>269</v>
      </c>
      <c r="AB16" s="7" t="s">
        <v>195</v>
      </c>
      <c r="AC16" s="7" t="s">
        <v>196</v>
      </c>
      <c r="AD16" s="7" t="s">
        <v>269</v>
      </c>
    </row>
    <row r="17" spans="1:33" ht="60">
      <c r="A17" s="86" t="s">
        <v>315</v>
      </c>
      <c r="B17" s="180"/>
      <c r="C17" s="180">
        <f>B17*B9</f>
        <v>0</v>
      </c>
      <c r="D17" s="180">
        <v>2</v>
      </c>
      <c r="E17" s="181"/>
      <c r="F17" s="181"/>
      <c r="G17" s="180"/>
      <c r="H17" s="180">
        <f>G17*F9</f>
        <v>0</v>
      </c>
      <c r="I17" s="180">
        <v>2</v>
      </c>
      <c r="J17" s="181"/>
      <c r="K17" s="181"/>
      <c r="L17" s="180"/>
      <c r="M17" s="180">
        <f>L17*K9</f>
        <v>0</v>
      </c>
      <c r="N17" s="180">
        <v>2</v>
      </c>
      <c r="O17" s="181"/>
      <c r="P17" s="181"/>
      <c r="Q17" s="180"/>
      <c r="R17" s="180">
        <f>Q17*O9</f>
        <v>0</v>
      </c>
      <c r="S17" s="180">
        <v>2</v>
      </c>
      <c r="T17" s="181"/>
      <c r="U17" s="181"/>
      <c r="V17" s="182">
        <f aca="true" t="shared" si="0" ref="V17:V48">(C17-(E17-F17))+(H17-(J17-K17))+(M17-(O17-P17))+(R17-(T17-U17))</f>
        <v>0</v>
      </c>
      <c r="W17" s="183"/>
      <c r="X17" s="9">
        <f aca="true" t="shared" si="1" ref="X17:X48">V17*W17</f>
        <v>0</v>
      </c>
      <c r="Y17" s="105">
        <f aca="true" t="shared" si="2" ref="Y17:Y48">V17</f>
        <v>0</v>
      </c>
      <c r="Z17" s="184">
        <f aca="true" t="shared" si="3" ref="Z17:Z48">W17</f>
        <v>0</v>
      </c>
      <c r="AA17" s="184">
        <f aca="true" t="shared" si="4" ref="AA17:AA48">Y17*Z17</f>
        <v>0</v>
      </c>
      <c r="AB17" s="180">
        <f aca="true" t="shared" si="5" ref="AB17:AB48">Y17</f>
        <v>0</v>
      </c>
      <c r="AC17" s="184">
        <f aca="true" t="shared" si="6" ref="AC17:AC48">Z17</f>
        <v>0</v>
      </c>
      <c r="AD17" s="9">
        <f aca="true" t="shared" si="7" ref="AD17:AD48">AB17*AC17</f>
        <v>0</v>
      </c>
      <c r="AF17" s="185"/>
      <c r="AG17" s="185"/>
    </row>
    <row r="18" spans="1:33" ht="30">
      <c r="A18" s="86" t="s">
        <v>316</v>
      </c>
      <c r="B18" s="180"/>
      <c r="C18" s="180">
        <f>B18*B9</f>
        <v>0</v>
      </c>
      <c r="D18" s="180">
        <v>2</v>
      </c>
      <c r="E18" s="181"/>
      <c r="F18" s="181"/>
      <c r="G18" s="180"/>
      <c r="H18" s="180">
        <f>G18*F9</f>
        <v>0</v>
      </c>
      <c r="I18" s="180">
        <v>2</v>
      </c>
      <c r="J18" s="181"/>
      <c r="K18" s="181"/>
      <c r="L18" s="180"/>
      <c r="M18" s="180">
        <f>L18*K9</f>
        <v>0</v>
      </c>
      <c r="N18" s="180">
        <v>2</v>
      </c>
      <c r="O18" s="181"/>
      <c r="P18" s="181"/>
      <c r="Q18" s="180"/>
      <c r="R18" s="180">
        <f>Q18*O9</f>
        <v>0</v>
      </c>
      <c r="S18" s="180">
        <v>2</v>
      </c>
      <c r="T18" s="181"/>
      <c r="U18" s="181"/>
      <c r="V18" s="182">
        <f t="shared" si="0"/>
        <v>0</v>
      </c>
      <c r="W18" s="183"/>
      <c r="X18" s="9">
        <f t="shared" si="1"/>
        <v>0</v>
      </c>
      <c r="Y18" s="105">
        <f t="shared" si="2"/>
        <v>0</v>
      </c>
      <c r="Z18" s="184">
        <f t="shared" si="3"/>
        <v>0</v>
      </c>
      <c r="AA18" s="184">
        <f t="shared" si="4"/>
        <v>0</v>
      </c>
      <c r="AB18" s="180">
        <f t="shared" si="5"/>
        <v>0</v>
      </c>
      <c r="AC18" s="184">
        <f t="shared" si="6"/>
        <v>0</v>
      </c>
      <c r="AD18" s="9">
        <f t="shared" si="7"/>
        <v>0</v>
      </c>
      <c r="AF18" s="186"/>
      <c r="AG18" s="186"/>
    </row>
    <row r="19" spans="1:33" ht="45">
      <c r="A19" s="86" t="s">
        <v>317</v>
      </c>
      <c r="B19" s="180"/>
      <c r="C19" s="180">
        <f>B19*B11</f>
        <v>0</v>
      </c>
      <c r="D19" s="180">
        <v>2</v>
      </c>
      <c r="E19" s="181"/>
      <c r="F19" s="181"/>
      <c r="G19" s="180"/>
      <c r="H19" s="180">
        <f>G19*F11</f>
        <v>0</v>
      </c>
      <c r="I19" s="180">
        <v>2</v>
      </c>
      <c r="J19" s="181"/>
      <c r="K19" s="181"/>
      <c r="L19" s="180"/>
      <c r="M19" s="180">
        <f>L19*K11</f>
        <v>0</v>
      </c>
      <c r="N19" s="180">
        <v>2</v>
      </c>
      <c r="O19" s="181"/>
      <c r="P19" s="181"/>
      <c r="Q19" s="180"/>
      <c r="R19" s="180">
        <f>Q19*O11</f>
        <v>0</v>
      </c>
      <c r="S19" s="180">
        <v>2</v>
      </c>
      <c r="T19" s="181"/>
      <c r="U19" s="181"/>
      <c r="V19" s="182">
        <f t="shared" si="0"/>
        <v>0</v>
      </c>
      <c r="W19" s="183"/>
      <c r="X19" s="9">
        <f t="shared" si="1"/>
        <v>0</v>
      </c>
      <c r="Y19" s="105">
        <f t="shared" si="2"/>
        <v>0</v>
      </c>
      <c r="Z19" s="184">
        <f t="shared" si="3"/>
        <v>0</v>
      </c>
      <c r="AA19" s="184">
        <f t="shared" si="4"/>
        <v>0</v>
      </c>
      <c r="AB19" s="180">
        <f t="shared" si="5"/>
        <v>0</v>
      </c>
      <c r="AC19" s="184">
        <f t="shared" si="6"/>
        <v>0</v>
      </c>
      <c r="AD19" s="9">
        <f t="shared" si="7"/>
        <v>0</v>
      </c>
      <c r="AF19" s="186"/>
      <c r="AG19" s="186"/>
    </row>
    <row r="20" spans="1:33" ht="30">
      <c r="A20" s="86" t="s">
        <v>318</v>
      </c>
      <c r="B20" s="180"/>
      <c r="C20" s="180">
        <f>B20*B11</f>
        <v>0</v>
      </c>
      <c r="D20" s="180">
        <v>1</v>
      </c>
      <c r="E20" s="181"/>
      <c r="F20" s="181"/>
      <c r="G20" s="180"/>
      <c r="H20" s="180">
        <f>G20*F11</f>
        <v>0</v>
      </c>
      <c r="I20" s="180">
        <v>1</v>
      </c>
      <c r="J20" s="181"/>
      <c r="K20" s="181"/>
      <c r="L20" s="180"/>
      <c r="M20" s="180">
        <f>L20*K11</f>
        <v>0</v>
      </c>
      <c r="N20" s="180">
        <v>1</v>
      </c>
      <c r="O20" s="181"/>
      <c r="P20" s="181"/>
      <c r="Q20" s="180"/>
      <c r="R20" s="180">
        <f>Q20*O11</f>
        <v>0</v>
      </c>
      <c r="S20" s="180">
        <v>1</v>
      </c>
      <c r="T20" s="181"/>
      <c r="U20" s="181"/>
      <c r="V20" s="182">
        <f t="shared" si="0"/>
        <v>0</v>
      </c>
      <c r="W20" s="183"/>
      <c r="X20" s="9">
        <f t="shared" si="1"/>
        <v>0</v>
      </c>
      <c r="Y20" s="105">
        <f t="shared" si="2"/>
        <v>0</v>
      </c>
      <c r="Z20" s="184">
        <f t="shared" si="3"/>
        <v>0</v>
      </c>
      <c r="AA20" s="184">
        <f t="shared" si="4"/>
        <v>0</v>
      </c>
      <c r="AB20" s="180">
        <f t="shared" si="5"/>
        <v>0</v>
      </c>
      <c r="AC20" s="184">
        <f t="shared" si="6"/>
        <v>0</v>
      </c>
      <c r="AD20" s="9">
        <f t="shared" si="7"/>
        <v>0</v>
      </c>
      <c r="AF20" s="186"/>
      <c r="AG20" s="186"/>
    </row>
    <row r="21" spans="1:33" ht="30">
      <c r="A21" s="86" t="s">
        <v>319</v>
      </c>
      <c r="B21" s="180"/>
      <c r="C21" s="180">
        <f>B21*B9</f>
        <v>0</v>
      </c>
      <c r="D21" s="180">
        <v>1</v>
      </c>
      <c r="E21" s="181"/>
      <c r="F21" s="181"/>
      <c r="G21" s="180"/>
      <c r="H21" s="180">
        <f>G21*F9</f>
        <v>0</v>
      </c>
      <c r="I21" s="180">
        <v>1</v>
      </c>
      <c r="J21" s="181"/>
      <c r="K21" s="181"/>
      <c r="L21" s="180"/>
      <c r="M21" s="180">
        <f>L21*K9</f>
        <v>0</v>
      </c>
      <c r="N21" s="180">
        <v>1</v>
      </c>
      <c r="O21" s="181"/>
      <c r="P21" s="181"/>
      <c r="Q21" s="180"/>
      <c r="R21" s="180">
        <f>Q21*O9</f>
        <v>0</v>
      </c>
      <c r="S21" s="180">
        <v>1</v>
      </c>
      <c r="T21" s="181"/>
      <c r="U21" s="181"/>
      <c r="V21" s="182">
        <f t="shared" si="0"/>
        <v>0</v>
      </c>
      <c r="W21" s="183"/>
      <c r="X21" s="9">
        <f t="shared" si="1"/>
        <v>0</v>
      </c>
      <c r="Y21" s="105">
        <f t="shared" si="2"/>
        <v>0</v>
      </c>
      <c r="Z21" s="184">
        <f t="shared" si="3"/>
        <v>0</v>
      </c>
      <c r="AA21" s="184">
        <f t="shared" si="4"/>
        <v>0</v>
      </c>
      <c r="AB21" s="180">
        <f t="shared" si="5"/>
        <v>0</v>
      </c>
      <c r="AC21" s="184">
        <f t="shared" si="6"/>
        <v>0</v>
      </c>
      <c r="AD21" s="9">
        <f t="shared" si="7"/>
        <v>0</v>
      </c>
      <c r="AF21" s="186"/>
      <c r="AG21" s="186"/>
    </row>
    <row r="22" spans="1:33" ht="30">
      <c r="A22" s="86" t="s">
        <v>320</v>
      </c>
      <c r="B22" s="180"/>
      <c r="C22" s="180">
        <f>B22*B9</f>
        <v>0</v>
      </c>
      <c r="D22" s="180">
        <v>2</v>
      </c>
      <c r="E22" s="181"/>
      <c r="F22" s="181"/>
      <c r="G22" s="180"/>
      <c r="H22" s="180">
        <f>G22*F9</f>
        <v>0</v>
      </c>
      <c r="I22" s="180">
        <v>3</v>
      </c>
      <c r="J22" s="181"/>
      <c r="K22" s="181"/>
      <c r="L22" s="180"/>
      <c r="M22" s="180">
        <f>L22*K9</f>
        <v>0</v>
      </c>
      <c r="N22" s="180">
        <v>2</v>
      </c>
      <c r="O22" s="181"/>
      <c r="P22" s="181"/>
      <c r="Q22" s="180"/>
      <c r="R22" s="180">
        <f>Q22*O9</f>
        <v>0</v>
      </c>
      <c r="S22" s="180">
        <v>3</v>
      </c>
      <c r="T22" s="181"/>
      <c r="U22" s="181"/>
      <c r="V22" s="182">
        <f t="shared" si="0"/>
        <v>0</v>
      </c>
      <c r="W22" s="183"/>
      <c r="X22" s="9">
        <f t="shared" si="1"/>
        <v>0</v>
      </c>
      <c r="Y22" s="105">
        <f t="shared" si="2"/>
        <v>0</v>
      </c>
      <c r="Z22" s="184">
        <f t="shared" si="3"/>
        <v>0</v>
      </c>
      <c r="AA22" s="184">
        <f t="shared" si="4"/>
        <v>0</v>
      </c>
      <c r="AB22" s="180">
        <f t="shared" si="5"/>
        <v>0</v>
      </c>
      <c r="AC22" s="184">
        <f t="shared" si="6"/>
        <v>0</v>
      </c>
      <c r="AD22" s="9">
        <f t="shared" si="7"/>
        <v>0</v>
      </c>
      <c r="AF22" s="186"/>
      <c r="AG22" s="186"/>
    </row>
    <row r="23" spans="1:33" ht="45">
      <c r="A23" s="86" t="s">
        <v>321</v>
      </c>
      <c r="B23" s="180"/>
      <c r="C23" s="180">
        <f>B23*B10</f>
        <v>0</v>
      </c>
      <c r="D23" s="180">
        <v>1</v>
      </c>
      <c r="E23" s="181"/>
      <c r="F23" s="181"/>
      <c r="G23" s="180"/>
      <c r="H23" s="180">
        <f>G23*F10</f>
        <v>0</v>
      </c>
      <c r="I23" s="180">
        <v>1</v>
      </c>
      <c r="J23" s="181"/>
      <c r="K23" s="181"/>
      <c r="L23" s="180"/>
      <c r="M23" s="180">
        <f>L23*K10</f>
        <v>0</v>
      </c>
      <c r="N23" s="180">
        <v>1</v>
      </c>
      <c r="O23" s="181"/>
      <c r="P23" s="181"/>
      <c r="Q23" s="180"/>
      <c r="R23" s="180">
        <f>Q23*O10</f>
        <v>0</v>
      </c>
      <c r="S23" s="180">
        <v>1</v>
      </c>
      <c r="T23" s="181"/>
      <c r="U23" s="181"/>
      <c r="V23" s="182">
        <f t="shared" si="0"/>
        <v>0</v>
      </c>
      <c r="W23" s="183"/>
      <c r="X23" s="9">
        <f t="shared" si="1"/>
        <v>0</v>
      </c>
      <c r="Y23" s="105">
        <f t="shared" si="2"/>
        <v>0</v>
      </c>
      <c r="Z23" s="184">
        <f t="shared" si="3"/>
        <v>0</v>
      </c>
      <c r="AA23" s="184">
        <f t="shared" si="4"/>
        <v>0</v>
      </c>
      <c r="AB23" s="180">
        <f t="shared" si="5"/>
        <v>0</v>
      </c>
      <c r="AC23" s="184">
        <f t="shared" si="6"/>
        <v>0</v>
      </c>
      <c r="AD23" s="9">
        <f t="shared" si="7"/>
        <v>0</v>
      </c>
      <c r="AF23" s="186"/>
      <c r="AG23" s="186"/>
    </row>
    <row r="24" spans="1:33" ht="30">
      <c r="A24" s="86" t="s">
        <v>322</v>
      </c>
      <c r="B24" s="180"/>
      <c r="C24" s="180">
        <f>B24*B9</f>
        <v>0</v>
      </c>
      <c r="D24" s="180">
        <v>1</v>
      </c>
      <c r="E24" s="181"/>
      <c r="F24" s="181"/>
      <c r="G24" s="180"/>
      <c r="H24" s="180">
        <f>G24*F9</f>
        <v>0</v>
      </c>
      <c r="I24" s="180"/>
      <c r="J24" s="181"/>
      <c r="K24" s="181"/>
      <c r="L24" s="180"/>
      <c r="M24" s="180">
        <f>L24*K9</f>
        <v>0</v>
      </c>
      <c r="N24" s="180">
        <v>1</v>
      </c>
      <c r="O24" s="181"/>
      <c r="P24" s="181"/>
      <c r="Q24" s="180"/>
      <c r="R24" s="180">
        <f>Q24*O9</f>
        <v>0</v>
      </c>
      <c r="S24" s="180"/>
      <c r="T24" s="181"/>
      <c r="U24" s="181"/>
      <c r="V24" s="182">
        <f t="shared" si="0"/>
        <v>0</v>
      </c>
      <c r="W24" s="183"/>
      <c r="X24" s="9">
        <f t="shared" si="1"/>
        <v>0</v>
      </c>
      <c r="Y24" s="105">
        <f t="shared" si="2"/>
        <v>0</v>
      </c>
      <c r="Z24" s="184">
        <f t="shared" si="3"/>
        <v>0</v>
      </c>
      <c r="AA24" s="184">
        <f t="shared" si="4"/>
        <v>0</v>
      </c>
      <c r="AB24" s="180">
        <f t="shared" si="5"/>
        <v>0</v>
      </c>
      <c r="AC24" s="184">
        <f t="shared" si="6"/>
        <v>0</v>
      </c>
      <c r="AD24" s="9">
        <f t="shared" si="7"/>
        <v>0</v>
      </c>
      <c r="AF24" s="186"/>
      <c r="AG24" s="186"/>
    </row>
    <row r="25" spans="1:33" ht="15">
      <c r="A25" s="86" t="s">
        <v>323</v>
      </c>
      <c r="B25" s="180"/>
      <c r="C25" s="180">
        <f>B25*B9</f>
        <v>0</v>
      </c>
      <c r="D25" s="180">
        <v>2</v>
      </c>
      <c r="E25" s="181"/>
      <c r="F25" s="181"/>
      <c r="G25" s="180"/>
      <c r="H25" s="180">
        <f>G25*F9</f>
        <v>0</v>
      </c>
      <c r="I25" s="180">
        <v>2</v>
      </c>
      <c r="J25" s="181"/>
      <c r="K25" s="181"/>
      <c r="L25" s="180"/>
      <c r="M25" s="180">
        <f>L25*K9</f>
        <v>0</v>
      </c>
      <c r="N25" s="180">
        <v>2</v>
      </c>
      <c r="O25" s="181"/>
      <c r="P25" s="181"/>
      <c r="Q25" s="180"/>
      <c r="R25" s="180">
        <f>Q25*O9</f>
        <v>0</v>
      </c>
      <c r="S25" s="180">
        <v>2</v>
      </c>
      <c r="T25" s="181"/>
      <c r="U25" s="181"/>
      <c r="V25" s="182">
        <f t="shared" si="0"/>
        <v>0</v>
      </c>
      <c r="W25" s="183"/>
      <c r="X25" s="9">
        <f t="shared" si="1"/>
        <v>0</v>
      </c>
      <c r="Y25" s="105">
        <f t="shared" si="2"/>
        <v>0</v>
      </c>
      <c r="Z25" s="184">
        <f t="shared" si="3"/>
        <v>0</v>
      </c>
      <c r="AA25" s="184">
        <f t="shared" si="4"/>
        <v>0</v>
      </c>
      <c r="AB25" s="180">
        <f t="shared" si="5"/>
        <v>0</v>
      </c>
      <c r="AC25" s="184">
        <f t="shared" si="6"/>
        <v>0</v>
      </c>
      <c r="AD25" s="9">
        <f t="shared" si="7"/>
        <v>0</v>
      </c>
      <c r="AF25" s="186"/>
      <c r="AG25" s="186"/>
    </row>
    <row r="26" spans="1:33" ht="15">
      <c r="A26" s="86" t="s">
        <v>324</v>
      </c>
      <c r="B26" s="180"/>
      <c r="C26" s="180">
        <f>B26*B9</f>
        <v>0</v>
      </c>
      <c r="D26" s="180">
        <v>2</v>
      </c>
      <c r="E26" s="181"/>
      <c r="F26" s="181"/>
      <c r="G26" s="180"/>
      <c r="H26" s="180">
        <f>G26*F9</f>
        <v>0</v>
      </c>
      <c r="I26" s="180">
        <v>2</v>
      </c>
      <c r="J26" s="181"/>
      <c r="K26" s="181"/>
      <c r="L26" s="180"/>
      <c r="M26" s="180">
        <f>L26*K9</f>
        <v>0</v>
      </c>
      <c r="N26" s="180">
        <v>2</v>
      </c>
      <c r="O26" s="181"/>
      <c r="P26" s="181"/>
      <c r="Q26" s="180"/>
      <c r="R26" s="180">
        <f>Q26*O9</f>
        <v>0</v>
      </c>
      <c r="S26" s="180">
        <v>2</v>
      </c>
      <c r="T26" s="181"/>
      <c r="U26" s="181"/>
      <c r="V26" s="182">
        <f t="shared" si="0"/>
        <v>0</v>
      </c>
      <c r="W26" s="183"/>
      <c r="X26" s="9">
        <f t="shared" si="1"/>
        <v>0</v>
      </c>
      <c r="Y26" s="105">
        <f t="shared" si="2"/>
        <v>0</v>
      </c>
      <c r="Z26" s="184">
        <f t="shared" si="3"/>
        <v>0</v>
      </c>
      <c r="AA26" s="184">
        <f t="shared" si="4"/>
        <v>0</v>
      </c>
      <c r="AB26" s="180">
        <f t="shared" si="5"/>
        <v>0</v>
      </c>
      <c r="AC26" s="184">
        <f t="shared" si="6"/>
        <v>0</v>
      </c>
      <c r="AD26" s="9">
        <f t="shared" si="7"/>
        <v>0</v>
      </c>
      <c r="AF26" s="186"/>
      <c r="AG26" s="186"/>
    </row>
    <row r="27" spans="1:33" ht="30">
      <c r="A27" s="86" t="s">
        <v>325</v>
      </c>
      <c r="B27" s="180"/>
      <c r="C27" s="180">
        <f>B27*B11</f>
        <v>0</v>
      </c>
      <c r="D27" s="180">
        <v>2</v>
      </c>
      <c r="E27" s="181"/>
      <c r="F27" s="181"/>
      <c r="G27" s="180"/>
      <c r="H27" s="180">
        <f>G27*F11</f>
        <v>0</v>
      </c>
      <c r="I27" s="180">
        <v>3</v>
      </c>
      <c r="J27" s="181"/>
      <c r="K27" s="181"/>
      <c r="L27" s="180"/>
      <c r="M27" s="180">
        <f>L27*K11</f>
        <v>0</v>
      </c>
      <c r="N27" s="180">
        <v>2</v>
      </c>
      <c r="O27" s="181"/>
      <c r="P27" s="181"/>
      <c r="Q27" s="180"/>
      <c r="R27" s="180">
        <f>Q27*O11</f>
        <v>0</v>
      </c>
      <c r="S27" s="180">
        <v>3</v>
      </c>
      <c r="T27" s="181"/>
      <c r="U27" s="181"/>
      <c r="V27" s="182">
        <f t="shared" si="0"/>
        <v>0</v>
      </c>
      <c r="W27" s="183"/>
      <c r="X27" s="9">
        <f t="shared" si="1"/>
        <v>0</v>
      </c>
      <c r="Y27" s="105">
        <f t="shared" si="2"/>
        <v>0</v>
      </c>
      <c r="Z27" s="184">
        <f t="shared" si="3"/>
        <v>0</v>
      </c>
      <c r="AA27" s="184">
        <f t="shared" si="4"/>
        <v>0</v>
      </c>
      <c r="AB27" s="180">
        <f t="shared" si="5"/>
        <v>0</v>
      </c>
      <c r="AC27" s="184">
        <f t="shared" si="6"/>
        <v>0</v>
      </c>
      <c r="AD27" s="9">
        <f t="shared" si="7"/>
        <v>0</v>
      </c>
      <c r="AF27" s="186"/>
      <c r="AG27" s="186"/>
    </row>
    <row r="28" spans="1:33" ht="30">
      <c r="A28" s="86" t="s">
        <v>326</v>
      </c>
      <c r="B28" s="180"/>
      <c r="C28" s="180">
        <f>B28*B11</f>
        <v>0</v>
      </c>
      <c r="D28" s="180">
        <v>2</v>
      </c>
      <c r="E28" s="181"/>
      <c r="F28" s="181"/>
      <c r="G28" s="180"/>
      <c r="H28" s="180">
        <f>G28*F11</f>
        <v>0</v>
      </c>
      <c r="I28" s="180">
        <v>3</v>
      </c>
      <c r="J28" s="181"/>
      <c r="K28" s="181"/>
      <c r="L28" s="180"/>
      <c r="M28" s="180">
        <f>L28*K11</f>
        <v>0</v>
      </c>
      <c r="N28" s="180">
        <v>2</v>
      </c>
      <c r="O28" s="181"/>
      <c r="P28" s="181"/>
      <c r="Q28" s="180"/>
      <c r="R28" s="180">
        <f>Q28*O11</f>
        <v>0</v>
      </c>
      <c r="S28" s="180">
        <v>3</v>
      </c>
      <c r="T28" s="181"/>
      <c r="U28" s="181"/>
      <c r="V28" s="182">
        <f t="shared" si="0"/>
        <v>0</v>
      </c>
      <c r="W28" s="183"/>
      <c r="X28" s="9">
        <f t="shared" si="1"/>
        <v>0</v>
      </c>
      <c r="Y28" s="105">
        <f t="shared" si="2"/>
        <v>0</v>
      </c>
      <c r="Z28" s="184">
        <f t="shared" si="3"/>
        <v>0</v>
      </c>
      <c r="AA28" s="184">
        <f t="shared" si="4"/>
        <v>0</v>
      </c>
      <c r="AB28" s="180">
        <f t="shared" si="5"/>
        <v>0</v>
      </c>
      <c r="AC28" s="184">
        <f t="shared" si="6"/>
        <v>0</v>
      </c>
      <c r="AD28" s="9">
        <f t="shared" si="7"/>
        <v>0</v>
      </c>
      <c r="AF28" s="186"/>
      <c r="AG28" s="186"/>
    </row>
    <row r="29" spans="1:33" ht="45">
      <c r="A29" s="86" t="s">
        <v>327</v>
      </c>
      <c r="B29" s="180"/>
      <c r="C29" s="180">
        <f>B29*B10</f>
        <v>0</v>
      </c>
      <c r="D29" s="180">
        <v>2</v>
      </c>
      <c r="E29" s="181"/>
      <c r="F29" s="181"/>
      <c r="G29" s="180"/>
      <c r="H29" s="180">
        <f>G29*F10</f>
        <v>0</v>
      </c>
      <c r="I29" s="180">
        <v>2</v>
      </c>
      <c r="J29" s="181"/>
      <c r="K29" s="181"/>
      <c r="L29" s="180"/>
      <c r="M29" s="180">
        <f>L29*K10</f>
        <v>0</v>
      </c>
      <c r="N29" s="180">
        <v>1</v>
      </c>
      <c r="O29" s="181"/>
      <c r="P29" s="181"/>
      <c r="Q29" s="180"/>
      <c r="R29" s="180">
        <f>Q29*O10</f>
        <v>0</v>
      </c>
      <c r="S29" s="180">
        <v>2</v>
      </c>
      <c r="T29" s="181"/>
      <c r="U29" s="181"/>
      <c r="V29" s="182">
        <f t="shared" si="0"/>
        <v>0</v>
      </c>
      <c r="W29" s="183"/>
      <c r="X29" s="9">
        <f t="shared" si="1"/>
        <v>0</v>
      </c>
      <c r="Y29" s="105">
        <f t="shared" si="2"/>
        <v>0</v>
      </c>
      <c r="Z29" s="184">
        <f t="shared" si="3"/>
        <v>0</v>
      </c>
      <c r="AA29" s="184">
        <f t="shared" si="4"/>
        <v>0</v>
      </c>
      <c r="AB29" s="180">
        <f t="shared" si="5"/>
        <v>0</v>
      </c>
      <c r="AC29" s="184">
        <f t="shared" si="6"/>
        <v>0</v>
      </c>
      <c r="AD29" s="9">
        <f t="shared" si="7"/>
        <v>0</v>
      </c>
      <c r="AF29" s="186"/>
      <c r="AG29" s="186"/>
    </row>
    <row r="30" spans="1:33" ht="45">
      <c r="A30" s="86" t="s">
        <v>328</v>
      </c>
      <c r="B30" s="180"/>
      <c r="C30" s="180">
        <f>B30*B10</f>
        <v>0</v>
      </c>
      <c r="D30" s="180">
        <v>2</v>
      </c>
      <c r="E30" s="181"/>
      <c r="F30" s="181"/>
      <c r="G30" s="180"/>
      <c r="H30" s="180">
        <f>G30*F10</f>
        <v>0</v>
      </c>
      <c r="I30" s="180">
        <v>2</v>
      </c>
      <c r="J30" s="181"/>
      <c r="K30" s="181"/>
      <c r="L30" s="180"/>
      <c r="M30" s="180">
        <f>L30*K10</f>
        <v>0</v>
      </c>
      <c r="N30" s="180">
        <v>1</v>
      </c>
      <c r="O30" s="181"/>
      <c r="P30" s="181"/>
      <c r="Q30" s="180"/>
      <c r="R30" s="180">
        <f>Q30*O10</f>
        <v>0</v>
      </c>
      <c r="S30" s="180">
        <v>2</v>
      </c>
      <c r="T30" s="181"/>
      <c r="U30" s="181"/>
      <c r="V30" s="182">
        <f t="shared" si="0"/>
        <v>0</v>
      </c>
      <c r="W30" s="183"/>
      <c r="X30" s="9">
        <f t="shared" si="1"/>
        <v>0</v>
      </c>
      <c r="Y30" s="105">
        <f t="shared" si="2"/>
        <v>0</v>
      </c>
      <c r="Z30" s="184">
        <f t="shared" si="3"/>
        <v>0</v>
      </c>
      <c r="AA30" s="184">
        <f t="shared" si="4"/>
        <v>0</v>
      </c>
      <c r="AB30" s="180">
        <f t="shared" si="5"/>
        <v>0</v>
      </c>
      <c r="AC30" s="184">
        <f t="shared" si="6"/>
        <v>0</v>
      </c>
      <c r="AD30" s="9">
        <f t="shared" si="7"/>
        <v>0</v>
      </c>
      <c r="AF30" s="186"/>
      <c r="AG30" s="186"/>
    </row>
    <row r="31" spans="1:33" ht="15">
      <c r="A31" s="86" t="s">
        <v>329</v>
      </c>
      <c r="B31" s="180"/>
      <c r="C31" s="180">
        <f>B31*B9</f>
        <v>0</v>
      </c>
      <c r="D31" s="180">
        <v>1</v>
      </c>
      <c r="E31" s="181"/>
      <c r="F31" s="181"/>
      <c r="G31" s="180"/>
      <c r="H31" s="180">
        <f>G31*F9</f>
        <v>0</v>
      </c>
      <c r="I31" s="180">
        <v>0</v>
      </c>
      <c r="J31" s="181"/>
      <c r="K31" s="181"/>
      <c r="L31" s="180"/>
      <c r="M31" s="180">
        <f>L31*K9</f>
        <v>0</v>
      </c>
      <c r="N31" s="180">
        <v>1</v>
      </c>
      <c r="O31" s="181"/>
      <c r="P31" s="181"/>
      <c r="Q31" s="180"/>
      <c r="R31" s="180">
        <f>Q31*O9</f>
        <v>0</v>
      </c>
      <c r="S31" s="180">
        <v>0</v>
      </c>
      <c r="T31" s="181"/>
      <c r="U31" s="181"/>
      <c r="V31" s="182">
        <f t="shared" si="0"/>
        <v>0</v>
      </c>
      <c r="W31" s="183"/>
      <c r="X31" s="9">
        <f t="shared" si="1"/>
        <v>0</v>
      </c>
      <c r="Y31" s="105">
        <f t="shared" si="2"/>
        <v>0</v>
      </c>
      <c r="Z31" s="184">
        <f t="shared" si="3"/>
        <v>0</v>
      </c>
      <c r="AA31" s="184">
        <f t="shared" si="4"/>
        <v>0</v>
      </c>
      <c r="AB31" s="180">
        <f t="shared" si="5"/>
        <v>0</v>
      </c>
      <c r="AC31" s="184">
        <f t="shared" si="6"/>
        <v>0</v>
      </c>
      <c r="AD31" s="9">
        <f t="shared" si="7"/>
        <v>0</v>
      </c>
      <c r="AF31" s="186"/>
      <c r="AG31" s="186"/>
    </row>
    <row r="32" spans="1:33" ht="15">
      <c r="A32" s="86" t="s">
        <v>330</v>
      </c>
      <c r="B32" s="180"/>
      <c r="C32" s="180">
        <f>B32*B9</f>
        <v>0</v>
      </c>
      <c r="D32" s="180">
        <v>2</v>
      </c>
      <c r="E32" s="181"/>
      <c r="F32" s="181"/>
      <c r="G32" s="180"/>
      <c r="H32" s="180">
        <f>G32*F9</f>
        <v>0</v>
      </c>
      <c r="I32" s="180">
        <v>0</v>
      </c>
      <c r="J32" s="181"/>
      <c r="K32" s="181"/>
      <c r="L32" s="180"/>
      <c r="M32" s="180">
        <f>L32*K9</f>
        <v>0</v>
      </c>
      <c r="N32" s="180">
        <v>2</v>
      </c>
      <c r="O32" s="181"/>
      <c r="P32" s="181"/>
      <c r="Q32" s="180"/>
      <c r="R32" s="180">
        <f>Q32*O9</f>
        <v>0</v>
      </c>
      <c r="S32" s="180">
        <v>0</v>
      </c>
      <c r="T32" s="181"/>
      <c r="U32" s="181"/>
      <c r="V32" s="182">
        <f t="shared" si="0"/>
        <v>0</v>
      </c>
      <c r="W32" s="183"/>
      <c r="X32" s="9">
        <f t="shared" si="1"/>
        <v>0</v>
      </c>
      <c r="Y32" s="105">
        <f t="shared" si="2"/>
        <v>0</v>
      </c>
      <c r="Z32" s="184">
        <f t="shared" si="3"/>
        <v>0</v>
      </c>
      <c r="AA32" s="184">
        <f t="shared" si="4"/>
        <v>0</v>
      </c>
      <c r="AB32" s="180">
        <f t="shared" si="5"/>
        <v>0</v>
      </c>
      <c r="AC32" s="184">
        <f t="shared" si="6"/>
        <v>0</v>
      </c>
      <c r="AD32" s="9">
        <f t="shared" si="7"/>
        <v>0</v>
      </c>
      <c r="AF32" s="186"/>
      <c r="AG32" s="186"/>
    </row>
    <row r="33" spans="1:33" ht="30">
      <c r="A33" s="86" t="s">
        <v>331</v>
      </c>
      <c r="B33" s="180"/>
      <c r="C33" s="180">
        <f>B33*B9</f>
        <v>0</v>
      </c>
      <c r="D33" s="180">
        <v>2</v>
      </c>
      <c r="E33" s="181"/>
      <c r="F33" s="181"/>
      <c r="G33" s="180"/>
      <c r="H33" s="180">
        <f>G33*F9</f>
        <v>0</v>
      </c>
      <c r="I33" s="180">
        <v>0</v>
      </c>
      <c r="J33" s="181"/>
      <c r="K33" s="181"/>
      <c r="L33" s="180"/>
      <c r="M33" s="180">
        <f>L33*K9</f>
        <v>0</v>
      </c>
      <c r="N33" s="180">
        <v>0</v>
      </c>
      <c r="O33" s="181"/>
      <c r="P33" s="181"/>
      <c r="Q33" s="180"/>
      <c r="R33" s="180">
        <f>Q33*O9</f>
        <v>0</v>
      </c>
      <c r="S33" s="180">
        <v>0</v>
      </c>
      <c r="T33" s="181"/>
      <c r="U33" s="181"/>
      <c r="V33" s="182">
        <f t="shared" si="0"/>
        <v>0</v>
      </c>
      <c r="W33" s="183"/>
      <c r="X33" s="9">
        <f t="shared" si="1"/>
        <v>0</v>
      </c>
      <c r="Y33" s="105">
        <f t="shared" si="2"/>
        <v>0</v>
      </c>
      <c r="Z33" s="184">
        <f t="shared" si="3"/>
        <v>0</v>
      </c>
      <c r="AA33" s="184">
        <f t="shared" si="4"/>
        <v>0</v>
      </c>
      <c r="AB33" s="180">
        <f t="shared" si="5"/>
        <v>0</v>
      </c>
      <c r="AC33" s="184">
        <f t="shared" si="6"/>
        <v>0</v>
      </c>
      <c r="AD33" s="9">
        <f t="shared" si="7"/>
        <v>0</v>
      </c>
      <c r="AF33" s="186"/>
      <c r="AG33" s="186"/>
    </row>
    <row r="34" spans="1:33" ht="30">
      <c r="A34" s="86" t="s">
        <v>332</v>
      </c>
      <c r="B34" s="180"/>
      <c r="C34" s="180">
        <f>B34*B9</f>
        <v>0</v>
      </c>
      <c r="D34" s="180">
        <v>1</v>
      </c>
      <c r="E34" s="181"/>
      <c r="F34" s="181"/>
      <c r="G34" s="180"/>
      <c r="H34" s="180">
        <f>G34*F9</f>
        <v>0</v>
      </c>
      <c r="I34" s="180">
        <v>1</v>
      </c>
      <c r="J34" s="181"/>
      <c r="K34" s="181"/>
      <c r="L34" s="180"/>
      <c r="M34" s="180">
        <f>L34*K9</f>
        <v>0</v>
      </c>
      <c r="N34" s="180">
        <v>1</v>
      </c>
      <c r="O34" s="181"/>
      <c r="P34" s="181"/>
      <c r="Q34" s="180"/>
      <c r="R34" s="180">
        <f>Q34*O9</f>
        <v>0</v>
      </c>
      <c r="S34" s="180">
        <v>1</v>
      </c>
      <c r="T34" s="181"/>
      <c r="U34" s="181"/>
      <c r="V34" s="182">
        <f t="shared" si="0"/>
        <v>0</v>
      </c>
      <c r="W34" s="183"/>
      <c r="X34" s="9">
        <f t="shared" si="1"/>
        <v>0</v>
      </c>
      <c r="Y34" s="105">
        <f t="shared" si="2"/>
        <v>0</v>
      </c>
      <c r="Z34" s="184">
        <f t="shared" si="3"/>
        <v>0</v>
      </c>
      <c r="AA34" s="184">
        <f t="shared" si="4"/>
        <v>0</v>
      </c>
      <c r="AB34" s="180">
        <f t="shared" si="5"/>
        <v>0</v>
      </c>
      <c r="AC34" s="184">
        <f t="shared" si="6"/>
        <v>0</v>
      </c>
      <c r="AD34" s="9">
        <f t="shared" si="7"/>
        <v>0</v>
      </c>
      <c r="AF34" s="186"/>
      <c r="AG34" s="186"/>
    </row>
    <row r="35" spans="1:33" ht="45">
      <c r="A35" s="86" t="s">
        <v>333</v>
      </c>
      <c r="B35" s="180"/>
      <c r="C35" s="180">
        <f>B35*B11</f>
        <v>0</v>
      </c>
      <c r="D35" s="180">
        <v>1</v>
      </c>
      <c r="E35" s="181"/>
      <c r="F35" s="181"/>
      <c r="G35" s="180"/>
      <c r="H35" s="180">
        <f>G35*F11</f>
        <v>0</v>
      </c>
      <c r="I35" s="180">
        <v>1</v>
      </c>
      <c r="J35" s="181"/>
      <c r="K35" s="181"/>
      <c r="L35" s="180"/>
      <c r="M35" s="180">
        <f>L35*K11</f>
        <v>0</v>
      </c>
      <c r="N35" s="180">
        <v>1</v>
      </c>
      <c r="O35" s="181"/>
      <c r="P35" s="181"/>
      <c r="Q35" s="180"/>
      <c r="R35" s="180">
        <f>Q35*O11</f>
        <v>0</v>
      </c>
      <c r="S35" s="180">
        <v>1</v>
      </c>
      <c r="T35" s="181"/>
      <c r="U35" s="181"/>
      <c r="V35" s="182">
        <f t="shared" si="0"/>
        <v>0</v>
      </c>
      <c r="W35" s="183"/>
      <c r="X35" s="9">
        <f t="shared" si="1"/>
        <v>0</v>
      </c>
      <c r="Y35" s="105">
        <f t="shared" si="2"/>
        <v>0</v>
      </c>
      <c r="Z35" s="184">
        <f t="shared" si="3"/>
        <v>0</v>
      </c>
      <c r="AA35" s="184">
        <f t="shared" si="4"/>
        <v>0</v>
      </c>
      <c r="AB35" s="180">
        <f t="shared" si="5"/>
        <v>0</v>
      </c>
      <c r="AC35" s="184">
        <f t="shared" si="6"/>
        <v>0</v>
      </c>
      <c r="AD35" s="9">
        <f t="shared" si="7"/>
        <v>0</v>
      </c>
      <c r="AF35" s="186"/>
      <c r="AG35" s="186"/>
    </row>
    <row r="36" spans="1:33" ht="45">
      <c r="A36" s="86" t="s">
        <v>334</v>
      </c>
      <c r="B36" s="180"/>
      <c r="C36" s="180">
        <f>B36*B10</f>
        <v>0</v>
      </c>
      <c r="D36" s="180">
        <v>1</v>
      </c>
      <c r="E36" s="181"/>
      <c r="F36" s="181"/>
      <c r="G36" s="180"/>
      <c r="H36" s="180">
        <f>G36*F10</f>
        <v>0</v>
      </c>
      <c r="I36" s="180">
        <v>1</v>
      </c>
      <c r="J36" s="181"/>
      <c r="K36" s="181"/>
      <c r="L36" s="180"/>
      <c r="M36" s="180">
        <f>L36*K10</f>
        <v>0</v>
      </c>
      <c r="N36" s="180">
        <v>1</v>
      </c>
      <c r="O36" s="181"/>
      <c r="P36" s="181"/>
      <c r="Q36" s="180"/>
      <c r="R36" s="180">
        <f>Q36*O10</f>
        <v>0</v>
      </c>
      <c r="S36" s="180">
        <v>1</v>
      </c>
      <c r="T36" s="181"/>
      <c r="U36" s="181"/>
      <c r="V36" s="182">
        <f t="shared" si="0"/>
        <v>0</v>
      </c>
      <c r="W36" s="183"/>
      <c r="X36" s="9">
        <f t="shared" si="1"/>
        <v>0</v>
      </c>
      <c r="Y36" s="105">
        <f t="shared" si="2"/>
        <v>0</v>
      </c>
      <c r="Z36" s="184">
        <f t="shared" si="3"/>
        <v>0</v>
      </c>
      <c r="AA36" s="184">
        <f t="shared" si="4"/>
        <v>0</v>
      </c>
      <c r="AB36" s="180">
        <f t="shared" si="5"/>
        <v>0</v>
      </c>
      <c r="AC36" s="184">
        <f t="shared" si="6"/>
        <v>0</v>
      </c>
      <c r="AD36" s="9">
        <f t="shared" si="7"/>
        <v>0</v>
      </c>
      <c r="AF36" s="186"/>
      <c r="AG36" s="186"/>
    </row>
    <row r="37" spans="1:33" ht="15">
      <c r="A37" s="86" t="s">
        <v>335</v>
      </c>
      <c r="B37" s="180"/>
      <c r="C37" s="180">
        <f>B37*B9</f>
        <v>0</v>
      </c>
      <c r="D37" s="180">
        <v>1</v>
      </c>
      <c r="E37" s="181"/>
      <c r="F37" s="181"/>
      <c r="G37" s="180"/>
      <c r="H37" s="180">
        <f>G37*F9</f>
        <v>0</v>
      </c>
      <c r="I37" s="180">
        <v>1</v>
      </c>
      <c r="J37" s="181"/>
      <c r="K37" s="181"/>
      <c r="L37" s="180"/>
      <c r="M37" s="180">
        <f>L37*K9</f>
        <v>0</v>
      </c>
      <c r="N37" s="180">
        <v>1</v>
      </c>
      <c r="O37" s="181"/>
      <c r="P37" s="181"/>
      <c r="Q37" s="180"/>
      <c r="R37" s="180">
        <f>Q37*O9</f>
        <v>0</v>
      </c>
      <c r="S37" s="180">
        <v>1</v>
      </c>
      <c r="T37" s="181"/>
      <c r="U37" s="181"/>
      <c r="V37" s="182">
        <f t="shared" si="0"/>
        <v>0</v>
      </c>
      <c r="W37" s="183"/>
      <c r="X37" s="9">
        <f t="shared" si="1"/>
        <v>0</v>
      </c>
      <c r="Y37" s="105">
        <f t="shared" si="2"/>
        <v>0</v>
      </c>
      <c r="Z37" s="184">
        <f t="shared" si="3"/>
        <v>0</v>
      </c>
      <c r="AA37" s="184">
        <f t="shared" si="4"/>
        <v>0</v>
      </c>
      <c r="AB37" s="180">
        <f t="shared" si="5"/>
        <v>0</v>
      </c>
      <c r="AC37" s="184">
        <f t="shared" si="6"/>
        <v>0</v>
      </c>
      <c r="AD37" s="9">
        <f t="shared" si="7"/>
        <v>0</v>
      </c>
      <c r="AF37" s="186"/>
      <c r="AG37" s="186"/>
    </row>
    <row r="38" spans="1:33" ht="15">
      <c r="A38" s="86" t="s">
        <v>336</v>
      </c>
      <c r="B38" s="180"/>
      <c r="C38" s="180">
        <f>B38*B11</f>
        <v>0</v>
      </c>
      <c r="D38" s="180">
        <v>1</v>
      </c>
      <c r="E38" s="181"/>
      <c r="F38" s="181"/>
      <c r="G38" s="180"/>
      <c r="H38" s="180">
        <f>G38*F11</f>
        <v>0</v>
      </c>
      <c r="I38" s="180">
        <v>1</v>
      </c>
      <c r="J38" s="181"/>
      <c r="K38" s="181"/>
      <c r="L38" s="180"/>
      <c r="M38" s="180">
        <f>L38*K11</f>
        <v>0</v>
      </c>
      <c r="N38" s="180">
        <v>0</v>
      </c>
      <c r="O38" s="181"/>
      <c r="P38" s="181"/>
      <c r="Q38" s="180"/>
      <c r="R38" s="180">
        <f>Q38*O11</f>
        <v>0</v>
      </c>
      <c r="S38" s="180">
        <v>0</v>
      </c>
      <c r="T38" s="181"/>
      <c r="U38" s="181"/>
      <c r="V38" s="182">
        <f t="shared" si="0"/>
        <v>0</v>
      </c>
      <c r="W38" s="183"/>
      <c r="X38" s="9">
        <f t="shared" si="1"/>
        <v>0</v>
      </c>
      <c r="Y38" s="105">
        <f t="shared" si="2"/>
        <v>0</v>
      </c>
      <c r="Z38" s="184">
        <f t="shared" si="3"/>
        <v>0</v>
      </c>
      <c r="AA38" s="184">
        <f t="shared" si="4"/>
        <v>0</v>
      </c>
      <c r="AB38" s="180">
        <f t="shared" si="5"/>
        <v>0</v>
      </c>
      <c r="AC38" s="184">
        <f t="shared" si="6"/>
        <v>0</v>
      </c>
      <c r="AD38" s="9">
        <f t="shared" si="7"/>
        <v>0</v>
      </c>
      <c r="AF38" s="186"/>
      <c r="AG38" s="186"/>
    </row>
    <row r="39" spans="1:33" ht="15">
      <c r="A39" s="86" t="s">
        <v>337</v>
      </c>
      <c r="B39" s="180"/>
      <c r="C39" s="180">
        <f>B39*B9</f>
        <v>0</v>
      </c>
      <c r="D39" s="180">
        <v>0</v>
      </c>
      <c r="E39" s="181"/>
      <c r="F39" s="181"/>
      <c r="G39" s="180"/>
      <c r="H39" s="180">
        <f>G39*F9</f>
        <v>0</v>
      </c>
      <c r="I39" s="180">
        <v>0</v>
      </c>
      <c r="J39" s="181"/>
      <c r="K39" s="181"/>
      <c r="L39" s="180"/>
      <c r="M39" s="180">
        <f>L39*K9</f>
        <v>0</v>
      </c>
      <c r="N39" s="180">
        <v>1</v>
      </c>
      <c r="O39" s="181"/>
      <c r="P39" s="181"/>
      <c r="Q39" s="180"/>
      <c r="R39" s="180">
        <f>Q39*O9</f>
        <v>0</v>
      </c>
      <c r="S39" s="180">
        <v>1</v>
      </c>
      <c r="T39" s="181"/>
      <c r="U39" s="181"/>
      <c r="V39" s="182">
        <f t="shared" si="0"/>
        <v>0</v>
      </c>
      <c r="W39" s="183"/>
      <c r="X39" s="9">
        <f t="shared" si="1"/>
        <v>0</v>
      </c>
      <c r="Y39" s="105">
        <f t="shared" si="2"/>
        <v>0</v>
      </c>
      <c r="Z39" s="184">
        <f t="shared" si="3"/>
        <v>0</v>
      </c>
      <c r="AA39" s="184">
        <f t="shared" si="4"/>
        <v>0</v>
      </c>
      <c r="AB39" s="180">
        <f t="shared" si="5"/>
        <v>0</v>
      </c>
      <c r="AC39" s="184">
        <f t="shared" si="6"/>
        <v>0</v>
      </c>
      <c r="AD39" s="9">
        <f t="shared" si="7"/>
        <v>0</v>
      </c>
      <c r="AF39" s="186"/>
      <c r="AG39" s="186"/>
    </row>
    <row r="40" spans="1:33" ht="30">
      <c r="A40" s="86" t="s">
        <v>338</v>
      </c>
      <c r="B40" s="180"/>
      <c r="C40" s="180">
        <f>B40*B9</f>
        <v>0</v>
      </c>
      <c r="D40" s="180">
        <v>1</v>
      </c>
      <c r="E40" s="181"/>
      <c r="F40" s="181"/>
      <c r="G40" s="180"/>
      <c r="H40" s="180">
        <f>G40*F9</f>
        <v>0</v>
      </c>
      <c r="I40" s="180">
        <v>0</v>
      </c>
      <c r="J40" s="181"/>
      <c r="K40" s="181"/>
      <c r="L40" s="180"/>
      <c r="M40" s="180">
        <f>L40*K9</f>
        <v>0</v>
      </c>
      <c r="N40" s="180">
        <v>1</v>
      </c>
      <c r="O40" s="181"/>
      <c r="P40" s="181"/>
      <c r="Q40" s="180"/>
      <c r="R40" s="180">
        <f>Q40*O9</f>
        <v>0</v>
      </c>
      <c r="S40" s="180">
        <v>1</v>
      </c>
      <c r="T40" s="181"/>
      <c r="U40" s="181"/>
      <c r="V40" s="182">
        <f t="shared" si="0"/>
        <v>0</v>
      </c>
      <c r="W40" s="183"/>
      <c r="X40" s="9">
        <f t="shared" si="1"/>
        <v>0</v>
      </c>
      <c r="Y40" s="105">
        <f t="shared" si="2"/>
        <v>0</v>
      </c>
      <c r="Z40" s="184">
        <f t="shared" si="3"/>
        <v>0</v>
      </c>
      <c r="AA40" s="184">
        <f t="shared" si="4"/>
        <v>0</v>
      </c>
      <c r="AB40" s="180">
        <f t="shared" si="5"/>
        <v>0</v>
      </c>
      <c r="AC40" s="184">
        <f t="shared" si="6"/>
        <v>0</v>
      </c>
      <c r="AD40" s="9">
        <f t="shared" si="7"/>
        <v>0</v>
      </c>
      <c r="AF40" s="186"/>
      <c r="AG40" s="186"/>
    </row>
    <row r="41" spans="1:33" ht="15">
      <c r="A41" s="86" t="s">
        <v>339</v>
      </c>
      <c r="B41" s="180"/>
      <c r="C41" s="180">
        <f>B41*B9</f>
        <v>0</v>
      </c>
      <c r="D41" s="180">
        <v>1</v>
      </c>
      <c r="E41" s="181"/>
      <c r="F41" s="181"/>
      <c r="G41" s="180"/>
      <c r="H41" s="180">
        <f>G41*F9</f>
        <v>0</v>
      </c>
      <c r="I41" s="180">
        <v>1</v>
      </c>
      <c r="J41" s="181"/>
      <c r="K41" s="181"/>
      <c r="L41" s="180"/>
      <c r="M41" s="180">
        <f>L41*K9</f>
        <v>0</v>
      </c>
      <c r="N41" s="180">
        <v>1</v>
      </c>
      <c r="O41" s="181"/>
      <c r="P41" s="181"/>
      <c r="Q41" s="180"/>
      <c r="R41" s="180">
        <f>Q41*O9</f>
        <v>0</v>
      </c>
      <c r="S41" s="180">
        <v>1</v>
      </c>
      <c r="T41" s="181"/>
      <c r="U41" s="181"/>
      <c r="V41" s="182">
        <f t="shared" si="0"/>
        <v>0</v>
      </c>
      <c r="W41" s="183"/>
      <c r="X41" s="9">
        <f t="shared" si="1"/>
        <v>0</v>
      </c>
      <c r="Y41" s="105">
        <f t="shared" si="2"/>
        <v>0</v>
      </c>
      <c r="Z41" s="184">
        <f t="shared" si="3"/>
        <v>0</v>
      </c>
      <c r="AA41" s="184">
        <f t="shared" si="4"/>
        <v>0</v>
      </c>
      <c r="AB41" s="180">
        <f t="shared" si="5"/>
        <v>0</v>
      </c>
      <c r="AC41" s="184">
        <f t="shared" si="6"/>
        <v>0</v>
      </c>
      <c r="AD41" s="9">
        <f t="shared" si="7"/>
        <v>0</v>
      </c>
      <c r="AF41" s="186"/>
      <c r="AG41" s="186"/>
    </row>
    <row r="42" spans="1:33" ht="15">
      <c r="A42" s="86" t="s">
        <v>340</v>
      </c>
      <c r="B42" s="180"/>
      <c r="C42" s="180">
        <f>B42*B9</f>
        <v>0</v>
      </c>
      <c r="D42" s="180">
        <v>1</v>
      </c>
      <c r="E42" s="181"/>
      <c r="F42" s="181"/>
      <c r="G42" s="180"/>
      <c r="H42" s="180">
        <f>G42*F9</f>
        <v>0</v>
      </c>
      <c r="I42" s="180">
        <v>1</v>
      </c>
      <c r="J42" s="181"/>
      <c r="K42" s="181"/>
      <c r="L42" s="180"/>
      <c r="M42" s="180">
        <f>L42*K9</f>
        <v>0</v>
      </c>
      <c r="N42" s="180">
        <v>1</v>
      </c>
      <c r="O42" s="181"/>
      <c r="P42" s="181"/>
      <c r="Q42" s="180"/>
      <c r="R42" s="180">
        <f>Q42*O9</f>
        <v>0</v>
      </c>
      <c r="S42" s="180">
        <v>1</v>
      </c>
      <c r="T42" s="181"/>
      <c r="U42" s="181"/>
      <c r="V42" s="182">
        <f t="shared" si="0"/>
        <v>0</v>
      </c>
      <c r="W42" s="183"/>
      <c r="X42" s="9">
        <f t="shared" si="1"/>
        <v>0</v>
      </c>
      <c r="Y42" s="105">
        <f t="shared" si="2"/>
        <v>0</v>
      </c>
      <c r="Z42" s="184">
        <f t="shared" si="3"/>
        <v>0</v>
      </c>
      <c r="AA42" s="184">
        <f t="shared" si="4"/>
        <v>0</v>
      </c>
      <c r="AB42" s="180">
        <f t="shared" si="5"/>
        <v>0</v>
      </c>
      <c r="AC42" s="184">
        <f t="shared" si="6"/>
        <v>0</v>
      </c>
      <c r="AD42" s="9">
        <f t="shared" si="7"/>
        <v>0</v>
      </c>
      <c r="AF42" s="186"/>
      <c r="AG42" s="186"/>
    </row>
    <row r="43" spans="1:33" ht="45">
      <c r="A43" s="86" t="s">
        <v>341</v>
      </c>
      <c r="B43" s="180"/>
      <c r="C43" s="180">
        <f>B43*B9</f>
        <v>0</v>
      </c>
      <c r="D43" s="180">
        <v>1</v>
      </c>
      <c r="E43" s="181"/>
      <c r="F43" s="181"/>
      <c r="G43" s="180"/>
      <c r="H43" s="180">
        <f>G43*F9</f>
        <v>0</v>
      </c>
      <c r="I43" s="180">
        <v>1</v>
      </c>
      <c r="J43" s="181"/>
      <c r="K43" s="181"/>
      <c r="L43" s="180"/>
      <c r="M43" s="180">
        <f>L43*K9</f>
        <v>0</v>
      </c>
      <c r="N43" s="180">
        <v>1</v>
      </c>
      <c r="O43" s="181"/>
      <c r="P43" s="181"/>
      <c r="Q43" s="180"/>
      <c r="R43" s="180">
        <f>Q43*O9</f>
        <v>0</v>
      </c>
      <c r="S43" s="180">
        <v>1</v>
      </c>
      <c r="T43" s="181"/>
      <c r="U43" s="181"/>
      <c r="V43" s="182">
        <f t="shared" si="0"/>
        <v>0</v>
      </c>
      <c r="W43" s="183"/>
      <c r="X43" s="9">
        <f t="shared" si="1"/>
        <v>0</v>
      </c>
      <c r="Y43" s="105">
        <f t="shared" si="2"/>
        <v>0</v>
      </c>
      <c r="Z43" s="184">
        <f t="shared" si="3"/>
        <v>0</v>
      </c>
      <c r="AA43" s="184">
        <f t="shared" si="4"/>
        <v>0</v>
      </c>
      <c r="AB43" s="180">
        <f t="shared" si="5"/>
        <v>0</v>
      </c>
      <c r="AC43" s="184">
        <f t="shared" si="6"/>
        <v>0</v>
      </c>
      <c r="AD43" s="9">
        <f t="shared" si="7"/>
        <v>0</v>
      </c>
      <c r="AF43" s="186"/>
      <c r="AG43" s="186"/>
    </row>
    <row r="44" spans="1:33" ht="15">
      <c r="A44" s="86" t="s">
        <v>342</v>
      </c>
      <c r="B44" s="180"/>
      <c r="C44" s="180">
        <f>B44*B9</f>
        <v>0</v>
      </c>
      <c r="D44" s="180">
        <v>1</v>
      </c>
      <c r="E44" s="181"/>
      <c r="F44" s="181"/>
      <c r="G44" s="180"/>
      <c r="H44" s="180">
        <f>G44*F9</f>
        <v>0</v>
      </c>
      <c r="I44" s="180">
        <v>1</v>
      </c>
      <c r="J44" s="181"/>
      <c r="K44" s="181"/>
      <c r="L44" s="180"/>
      <c r="M44" s="180">
        <f>L44*K9</f>
        <v>0</v>
      </c>
      <c r="N44" s="180">
        <v>1</v>
      </c>
      <c r="O44" s="181"/>
      <c r="P44" s="181"/>
      <c r="Q44" s="180"/>
      <c r="R44" s="180">
        <f>Q44*O9</f>
        <v>0</v>
      </c>
      <c r="S44" s="180">
        <v>1</v>
      </c>
      <c r="T44" s="181"/>
      <c r="U44" s="181"/>
      <c r="V44" s="182">
        <f t="shared" si="0"/>
        <v>0</v>
      </c>
      <c r="W44" s="183"/>
      <c r="X44" s="9">
        <f t="shared" si="1"/>
        <v>0</v>
      </c>
      <c r="Y44" s="105">
        <f t="shared" si="2"/>
        <v>0</v>
      </c>
      <c r="Z44" s="184">
        <f t="shared" si="3"/>
        <v>0</v>
      </c>
      <c r="AA44" s="184">
        <f t="shared" si="4"/>
        <v>0</v>
      </c>
      <c r="AB44" s="180">
        <f t="shared" si="5"/>
        <v>0</v>
      </c>
      <c r="AC44" s="184">
        <f t="shared" si="6"/>
        <v>0</v>
      </c>
      <c r="AD44" s="9">
        <f t="shared" si="7"/>
        <v>0</v>
      </c>
      <c r="AF44" s="186"/>
      <c r="AG44" s="186"/>
    </row>
    <row r="45" spans="1:33" ht="15">
      <c r="A45" s="86" t="s">
        <v>343</v>
      </c>
      <c r="B45" s="180"/>
      <c r="C45" s="180">
        <f>B45*B9</f>
        <v>0</v>
      </c>
      <c r="D45" s="180">
        <v>2</v>
      </c>
      <c r="E45" s="181"/>
      <c r="F45" s="181"/>
      <c r="G45" s="180"/>
      <c r="H45" s="180">
        <f>G45*F9</f>
        <v>0</v>
      </c>
      <c r="I45" s="180">
        <v>2</v>
      </c>
      <c r="J45" s="181"/>
      <c r="K45" s="181"/>
      <c r="L45" s="180"/>
      <c r="M45" s="180">
        <f>L45*K9</f>
        <v>0</v>
      </c>
      <c r="N45" s="180">
        <v>2</v>
      </c>
      <c r="O45" s="181"/>
      <c r="P45" s="181"/>
      <c r="Q45" s="180"/>
      <c r="R45" s="180">
        <f>Q45*O9</f>
        <v>0</v>
      </c>
      <c r="S45" s="180">
        <v>2</v>
      </c>
      <c r="T45" s="181"/>
      <c r="U45" s="181"/>
      <c r="V45" s="182">
        <f t="shared" si="0"/>
        <v>0</v>
      </c>
      <c r="W45" s="183"/>
      <c r="X45" s="9">
        <f t="shared" si="1"/>
        <v>0</v>
      </c>
      <c r="Y45" s="105">
        <f t="shared" si="2"/>
        <v>0</v>
      </c>
      <c r="Z45" s="184">
        <f t="shared" si="3"/>
        <v>0</v>
      </c>
      <c r="AA45" s="184">
        <f t="shared" si="4"/>
        <v>0</v>
      </c>
      <c r="AB45" s="180">
        <f t="shared" si="5"/>
        <v>0</v>
      </c>
      <c r="AC45" s="184">
        <f t="shared" si="6"/>
        <v>0</v>
      </c>
      <c r="AD45" s="9">
        <f t="shared" si="7"/>
        <v>0</v>
      </c>
      <c r="AF45" s="186"/>
      <c r="AG45" s="186"/>
    </row>
    <row r="46" spans="1:33" ht="15">
      <c r="A46" s="86" t="s">
        <v>344</v>
      </c>
      <c r="B46" s="180"/>
      <c r="C46" s="180">
        <f>B46*B9</f>
        <v>0</v>
      </c>
      <c r="D46" s="180">
        <v>2</v>
      </c>
      <c r="E46" s="181"/>
      <c r="F46" s="181"/>
      <c r="G46" s="180"/>
      <c r="H46" s="180">
        <f>G46*F9</f>
        <v>0</v>
      </c>
      <c r="I46" s="180">
        <v>2</v>
      </c>
      <c r="J46" s="181"/>
      <c r="K46" s="181"/>
      <c r="L46" s="180"/>
      <c r="M46" s="180">
        <f>L46*K9</f>
        <v>0</v>
      </c>
      <c r="N46" s="180">
        <v>2</v>
      </c>
      <c r="O46" s="181"/>
      <c r="P46" s="181"/>
      <c r="Q46" s="180"/>
      <c r="R46" s="180">
        <f>Q46*O9</f>
        <v>0</v>
      </c>
      <c r="S46" s="180">
        <v>2</v>
      </c>
      <c r="T46" s="181"/>
      <c r="U46" s="181"/>
      <c r="V46" s="182">
        <f t="shared" si="0"/>
        <v>0</v>
      </c>
      <c r="W46" s="183"/>
      <c r="X46" s="9">
        <f t="shared" si="1"/>
        <v>0</v>
      </c>
      <c r="Y46" s="105">
        <f t="shared" si="2"/>
        <v>0</v>
      </c>
      <c r="Z46" s="184">
        <f t="shared" si="3"/>
        <v>0</v>
      </c>
      <c r="AA46" s="184">
        <f t="shared" si="4"/>
        <v>0</v>
      </c>
      <c r="AB46" s="180">
        <f t="shared" si="5"/>
        <v>0</v>
      </c>
      <c r="AC46" s="184">
        <f t="shared" si="6"/>
        <v>0</v>
      </c>
      <c r="AD46" s="9">
        <f t="shared" si="7"/>
        <v>0</v>
      </c>
      <c r="AF46" s="186"/>
      <c r="AG46" s="186"/>
    </row>
    <row r="47" spans="1:33" ht="15">
      <c r="A47" s="86" t="s">
        <v>345</v>
      </c>
      <c r="B47" s="180"/>
      <c r="C47" s="180">
        <f>B47*B9</f>
        <v>0</v>
      </c>
      <c r="D47" s="180">
        <v>2</v>
      </c>
      <c r="E47" s="181"/>
      <c r="F47" s="181"/>
      <c r="G47" s="180"/>
      <c r="H47" s="180">
        <f>G47*F9</f>
        <v>0</v>
      </c>
      <c r="I47" s="180">
        <v>0</v>
      </c>
      <c r="J47" s="181"/>
      <c r="K47" s="181"/>
      <c r="L47" s="180"/>
      <c r="M47" s="180">
        <f>L47*K9</f>
        <v>0</v>
      </c>
      <c r="N47" s="180">
        <v>2</v>
      </c>
      <c r="O47" s="181"/>
      <c r="P47" s="181"/>
      <c r="Q47" s="180"/>
      <c r="R47" s="180">
        <f>Q47*O9</f>
        <v>0</v>
      </c>
      <c r="S47" s="180">
        <v>0</v>
      </c>
      <c r="T47" s="181"/>
      <c r="U47" s="181"/>
      <c r="V47" s="182">
        <f t="shared" si="0"/>
        <v>0</v>
      </c>
      <c r="W47" s="183"/>
      <c r="X47" s="9">
        <f t="shared" si="1"/>
        <v>0</v>
      </c>
      <c r="Y47" s="105">
        <f t="shared" si="2"/>
        <v>0</v>
      </c>
      <c r="Z47" s="184">
        <f t="shared" si="3"/>
        <v>0</v>
      </c>
      <c r="AA47" s="184">
        <f t="shared" si="4"/>
        <v>0</v>
      </c>
      <c r="AB47" s="180">
        <f t="shared" si="5"/>
        <v>0</v>
      </c>
      <c r="AC47" s="184">
        <f t="shared" si="6"/>
        <v>0</v>
      </c>
      <c r="AD47" s="9">
        <f t="shared" si="7"/>
        <v>0</v>
      </c>
      <c r="AF47" s="186"/>
      <c r="AG47" s="186"/>
    </row>
    <row r="48" spans="1:33" ht="15">
      <c r="A48" s="86" t="s">
        <v>346</v>
      </c>
      <c r="B48" s="180"/>
      <c r="C48" s="180">
        <f>B48*B9</f>
        <v>0</v>
      </c>
      <c r="D48" s="180">
        <v>2</v>
      </c>
      <c r="E48" s="181"/>
      <c r="F48" s="181"/>
      <c r="G48" s="180"/>
      <c r="H48" s="180">
        <f>G48*F9</f>
        <v>0</v>
      </c>
      <c r="I48" s="180">
        <v>0</v>
      </c>
      <c r="J48" s="181"/>
      <c r="K48" s="181"/>
      <c r="L48" s="180"/>
      <c r="M48" s="180">
        <f>L48*K9</f>
        <v>0</v>
      </c>
      <c r="N48" s="180">
        <v>2</v>
      </c>
      <c r="O48" s="181"/>
      <c r="P48" s="181"/>
      <c r="Q48" s="180"/>
      <c r="R48" s="180">
        <f>Q48*O9</f>
        <v>0</v>
      </c>
      <c r="S48" s="180">
        <v>0</v>
      </c>
      <c r="T48" s="181"/>
      <c r="U48" s="181"/>
      <c r="V48" s="182">
        <f t="shared" si="0"/>
        <v>0</v>
      </c>
      <c r="W48" s="183"/>
      <c r="X48" s="9">
        <f t="shared" si="1"/>
        <v>0</v>
      </c>
      <c r="Y48" s="105">
        <f t="shared" si="2"/>
        <v>0</v>
      </c>
      <c r="Z48" s="184">
        <f t="shared" si="3"/>
        <v>0</v>
      </c>
      <c r="AA48" s="184">
        <f t="shared" si="4"/>
        <v>0</v>
      </c>
      <c r="AB48" s="180">
        <f t="shared" si="5"/>
        <v>0</v>
      </c>
      <c r="AC48" s="184">
        <f t="shared" si="6"/>
        <v>0</v>
      </c>
      <c r="AD48" s="9">
        <f t="shared" si="7"/>
        <v>0</v>
      </c>
      <c r="AF48" s="186"/>
      <c r="AG48" s="186"/>
    </row>
    <row r="49" spans="1:33" ht="30">
      <c r="A49" s="86" t="s">
        <v>347</v>
      </c>
      <c r="B49" s="180"/>
      <c r="C49" s="180">
        <f>B49*B10</f>
        <v>0</v>
      </c>
      <c r="D49" s="180">
        <v>2</v>
      </c>
      <c r="E49" s="181"/>
      <c r="F49" s="181"/>
      <c r="G49" s="180"/>
      <c r="H49" s="180">
        <f>G49*F10</f>
        <v>0</v>
      </c>
      <c r="I49" s="180">
        <v>0</v>
      </c>
      <c r="J49" s="181"/>
      <c r="K49" s="181"/>
      <c r="L49" s="180"/>
      <c r="M49" s="180">
        <f>L49*K10</f>
        <v>0</v>
      </c>
      <c r="N49" s="180">
        <v>2</v>
      </c>
      <c r="O49" s="181"/>
      <c r="P49" s="181"/>
      <c r="Q49" s="180"/>
      <c r="R49" s="180">
        <f>Q49*O10</f>
        <v>0</v>
      </c>
      <c r="S49" s="180">
        <v>0</v>
      </c>
      <c r="T49" s="181"/>
      <c r="U49" s="181"/>
      <c r="V49" s="182">
        <f aca="true" t="shared" si="8" ref="V49:V68">(C49-(E49-F49))+(H49-(J49-K49))+(M49-(O49-P49))+(R49-(T49-U49))</f>
        <v>0</v>
      </c>
      <c r="W49" s="183"/>
      <c r="X49" s="9">
        <f aca="true" t="shared" si="9" ref="X49:X68">V49*W49</f>
        <v>0</v>
      </c>
      <c r="Y49" s="105">
        <f aca="true" t="shared" si="10" ref="Y49:Y68">V49</f>
        <v>0</v>
      </c>
      <c r="Z49" s="184">
        <f aca="true" t="shared" si="11" ref="Z49:Z68">W49</f>
        <v>0</v>
      </c>
      <c r="AA49" s="184">
        <f aca="true" t="shared" si="12" ref="AA49:AA68">Y49*Z49</f>
        <v>0</v>
      </c>
      <c r="AB49" s="180">
        <f aca="true" t="shared" si="13" ref="AB49:AB68">Y49</f>
        <v>0</v>
      </c>
      <c r="AC49" s="184">
        <f aca="true" t="shared" si="14" ref="AC49:AC68">Z49</f>
        <v>0</v>
      </c>
      <c r="AD49" s="9">
        <f aca="true" t="shared" si="15" ref="AD49:AD68">AB49*AC49</f>
        <v>0</v>
      </c>
      <c r="AF49" s="186"/>
      <c r="AG49" s="186"/>
    </row>
    <row r="50" spans="1:33" ht="30">
      <c r="A50" s="86" t="s">
        <v>348</v>
      </c>
      <c r="B50" s="180"/>
      <c r="C50" s="180">
        <f>B50*B9</f>
        <v>0</v>
      </c>
      <c r="D50" s="180">
        <v>1</v>
      </c>
      <c r="E50" s="181"/>
      <c r="F50" s="181"/>
      <c r="G50" s="180"/>
      <c r="H50" s="180">
        <f>G50*F9</f>
        <v>0</v>
      </c>
      <c r="I50" s="180">
        <v>1</v>
      </c>
      <c r="J50" s="181"/>
      <c r="K50" s="181"/>
      <c r="L50" s="180"/>
      <c r="M50" s="180">
        <f>L50*K9</f>
        <v>0</v>
      </c>
      <c r="N50" s="180">
        <v>1</v>
      </c>
      <c r="O50" s="181"/>
      <c r="P50" s="181"/>
      <c r="Q50" s="180"/>
      <c r="R50" s="180">
        <f>Q50*O9</f>
        <v>0</v>
      </c>
      <c r="S50" s="180">
        <v>1</v>
      </c>
      <c r="T50" s="181"/>
      <c r="U50" s="181"/>
      <c r="V50" s="182">
        <f t="shared" si="8"/>
        <v>0</v>
      </c>
      <c r="W50" s="183"/>
      <c r="X50" s="9">
        <f t="shared" si="9"/>
        <v>0</v>
      </c>
      <c r="Y50" s="105">
        <f t="shared" si="10"/>
        <v>0</v>
      </c>
      <c r="Z50" s="184">
        <f t="shared" si="11"/>
        <v>0</v>
      </c>
      <c r="AA50" s="184">
        <f t="shared" si="12"/>
        <v>0</v>
      </c>
      <c r="AB50" s="180">
        <f t="shared" si="13"/>
        <v>0</v>
      </c>
      <c r="AC50" s="184">
        <f t="shared" si="14"/>
        <v>0</v>
      </c>
      <c r="AD50" s="9">
        <f t="shared" si="15"/>
        <v>0</v>
      </c>
      <c r="AF50" s="186"/>
      <c r="AG50" s="186"/>
    </row>
    <row r="51" spans="1:33" ht="15">
      <c r="A51" s="86" t="s">
        <v>349</v>
      </c>
      <c r="B51" s="180"/>
      <c r="C51" s="180">
        <f>B51*B9</f>
        <v>0</v>
      </c>
      <c r="D51" s="180">
        <v>2</v>
      </c>
      <c r="E51" s="181"/>
      <c r="F51" s="181"/>
      <c r="G51" s="180"/>
      <c r="H51" s="180">
        <f>G51*F9</f>
        <v>0</v>
      </c>
      <c r="I51" s="180">
        <v>3</v>
      </c>
      <c r="J51" s="181"/>
      <c r="K51" s="181"/>
      <c r="L51" s="180"/>
      <c r="M51" s="180">
        <f>L51*K9</f>
        <v>0</v>
      </c>
      <c r="N51" s="180">
        <v>2</v>
      </c>
      <c r="O51" s="181"/>
      <c r="P51" s="181"/>
      <c r="Q51" s="180"/>
      <c r="R51" s="180">
        <f>Q51*O9</f>
        <v>0</v>
      </c>
      <c r="S51" s="180">
        <v>3</v>
      </c>
      <c r="T51" s="181"/>
      <c r="U51" s="181"/>
      <c r="V51" s="182">
        <f t="shared" si="8"/>
        <v>0</v>
      </c>
      <c r="W51" s="183"/>
      <c r="X51" s="9">
        <f t="shared" si="9"/>
        <v>0</v>
      </c>
      <c r="Y51" s="105">
        <f t="shared" si="10"/>
        <v>0</v>
      </c>
      <c r="Z51" s="184">
        <f t="shared" si="11"/>
        <v>0</v>
      </c>
      <c r="AA51" s="184">
        <f t="shared" si="12"/>
        <v>0</v>
      </c>
      <c r="AB51" s="180">
        <f t="shared" si="13"/>
        <v>0</v>
      </c>
      <c r="AC51" s="184">
        <f t="shared" si="14"/>
        <v>0</v>
      </c>
      <c r="AD51" s="9">
        <f t="shared" si="15"/>
        <v>0</v>
      </c>
      <c r="AF51" s="186"/>
      <c r="AG51" s="186"/>
    </row>
    <row r="52" spans="1:33" ht="30">
      <c r="A52" s="86" t="s">
        <v>350</v>
      </c>
      <c r="B52" s="180"/>
      <c r="C52" s="180">
        <f>B52*B9</f>
        <v>0</v>
      </c>
      <c r="D52" s="180">
        <v>1</v>
      </c>
      <c r="E52" s="181"/>
      <c r="F52" s="181"/>
      <c r="G52" s="180"/>
      <c r="H52" s="180">
        <f>G52*F9</f>
        <v>0</v>
      </c>
      <c r="I52" s="180">
        <v>2</v>
      </c>
      <c r="J52" s="181"/>
      <c r="K52" s="181"/>
      <c r="L52" s="180"/>
      <c r="M52" s="180">
        <f>L52*K9</f>
        <v>0</v>
      </c>
      <c r="N52" s="180">
        <v>1</v>
      </c>
      <c r="O52" s="181"/>
      <c r="P52" s="181"/>
      <c r="Q52" s="180"/>
      <c r="R52" s="180">
        <f>Q52*O9</f>
        <v>0</v>
      </c>
      <c r="S52" s="180">
        <v>2</v>
      </c>
      <c r="T52" s="181"/>
      <c r="U52" s="181"/>
      <c r="V52" s="182">
        <f t="shared" si="8"/>
        <v>0</v>
      </c>
      <c r="W52" s="183"/>
      <c r="X52" s="9">
        <f t="shared" si="9"/>
        <v>0</v>
      </c>
      <c r="Y52" s="105">
        <f t="shared" si="10"/>
        <v>0</v>
      </c>
      <c r="Z52" s="184">
        <f t="shared" si="11"/>
        <v>0</v>
      </c>
      <c r="AA52" s="184">
        <f t="shared" si="12"/>
        <v>0</v>
      </c>
      <c r="AB52" s="180">
        <f t="shared" si="13"/>
        <v>0</v>
      </c>
      <c r="AC52" s="184">
        <f t="shared" si="14"/>
        <v>0</v>
      </c>
      <c r="AD52" s="9">
        <f t="shared" si="15"/>
        <v>0</v>
      </c>
      <c r="AF52" s="186"/>
      <c r="AG52" s="186"/>
    </row>
    <row r="53" spans="1:33" ht="30">
      <c r="A53" s="86" t="s">
        <v>351</v>
      </c>
      <c r="B53" s="180"/>
      <c r="C53" s="180">
        <f>B53*B9</f>
        <v>0</v>
      </c>
      <c r="D53" s="180">
        <v>1</v>
      </c>
      <c r="E53" s="181"/>
      <c r="F53" s="181"/>
      <c r="G53" s="180"/>
      <c r="H53" s="180">
        <f>G53*F9</f>
        <v>0</v>
      </c>
      <c r="I53" s="180">
        <v>1</v>
      </c>
      <c r="J53" s="181"/>
      <c r="K53" s="181"/>
      <c r="L53" s="180"/>
      <c r="M53" s="180">
        <f>L53*K9</f>
        <v>0</v>
      </c>
      <c r="N53" s="180">
        <v>1</v>
      </c>
      <c r="O53" s="181"/>
      <c r="P53" s="181"/>
      <c r="Q53" s="180"/>
      <c r="R53" s="180">
        <f>Q53*O9</f>
        <v>0</v>
      </c>
      <c r="S53" s="180">
        <v>1</v>
      </c>
      <c r="T53" s="181"/>
      <c r="U53" s="181"/>
      <c r="V53" s="182">
        <f t="shared" si="8"/>
        <v>0</v>
      </c>
      <c r="W53" s="183"/>
      <c r="X53" s="9">
        <f t="shared" si="9"/>
        <v>0</v>
      </c>
      <c r="Y53" s="105">
        <f t="shared" si="10"/>
        <v>0</v>
      </c>
      <c r="Z53" s="184">
        <f t="shared" si="11"/>
        <v>0</v>
      </c>
      <c r="AA53" s="184">
        <f t="shared" si="12"/>
        <v>0</v>
      </c>
      <c r="AB53" s="180">
        <f t="shared" si="13"/>
        <v>0</v>
      </c>
      <c r="AC53" s="184">
        <f t="shared" si="14"/>
        <v>0</v>
      </c>
      <c r="AD53" s="9">
        <f t="shared" si="15"/>
        <v>0</v>
      </c>
      <c r="AF53" s="186"/>
      <c r="AG53" s="186"/>
    </row>
    <row r="54" spans="1:33" ht="15">
      <c r="A54" s="86" t="s">
        <v>352</v>
      </c>
      <c r="B54" s="180"/>
      <c r="C54" s="180">
        <f>B54*B9</f>
        <v>0</v>
      </c>
      <c r="D54" s="180">
        <v>1</v>
      </c>
      <c r="E54" s="181"/>
      <c r="F54" s="181"/>
      <c r="G54" s="180"/>
      <c r="H54" s="180">
        <f>G54*F9</f>
        <v>0</v>
      </c>
      <c r="I54" s="180">
        <v>1</v>
      </c>
      <c r="J54" s="181"/>
      <c r="K54" s="181"/>
      <c r="L54" s="180"/>
      <c r="M54" s="180">
        <f>L54*K9</f>
        <v>0</v>
      </c>
      <c r="N54" s="180">
        <v>1</v>
      </c>
      <c r="O54" s="181"/>
      <c r="P54" s="181"/>
      <c r="Q54" s="180"/>
      <c r="R54" s="180">
        <f>Q54*O9</f>
        <v>0</v>
      </c>
      <c r="S54" s="180">
        <v>1</v>
      </c>
      <c r="T54" s="181"/>
      <c r="U54" s="181"/>
      <c r="V54" s="182">
        <f t="shared" si="8"/>
        <v>0</v>
      </c>
      <c r="W54" s="183"/>
      <c r="X54" s="9">
        <f t="shared" si="9"/>
        <v>0</v>
      </c>
      <c r="Y54" s="105">
        <f t="shared" si="10"/>
        <v>0</v>
      </c>
      <c r="Z54" s="184">
        <f t="shared" si="11"/>
        <v>0</v>
      </c>
      <c r="AA54" s="184">
        <f t="shared" si="12"/>
        <v>0</v>
      </c>
      <c r="AB54" s="180">
        <f t="shared" si="13"/>
        <v>0</v>
      </c>
      <c r="AC54" s="184">
        <f t="shared" si="14"/>
        <v>0</v>
      </c>
      <c r="AD54" s="9">
        <f t="shared" si="15"/>
        <v>0</v>
      </c>
      <c r="AF54" s="186"/>
      <c r="AG54" s="186"/>
    </row>
    <row r="55" spans="1:33" ht="15">
      <c r="A55" s="86" t="s">
        <v>353</v>
      </c>
      <c r="B55" s="180"/>
      <c r="C55" s="180">
        <f>B55*B9</f>
        <v>0</v>
      </c>
      <c r="D55" s="180">
        <v>5</v>
      </c>
      <c r="E55" s="181"/>
      <c r="F55" s="181"/>
      <c r="G55" s="180"/>
      <c r="H55" s="180">
        <f>G55*F9</f>
        <v>0</v>
      </c>
      <c r="I55" s="180">
        <v>5</v>
      </c>
      <c r="J55" s="181"/>
      <c r="K55" s="181"/>
      <c r="L55" s="180"/>
      <c r="M55" s="180">
        <f>L55*K9</f>
        <v>0</v>
      </c>
      <c r="N55" s="180">
        <v>5</v>
      </c>
      <c r="O55" s="181"/>
      <c r="P55" s="181"/>
      <c r="Q55" s="180"/>
      <c r="R55" s="180">
        <f>Q55*O9</f>
        <v>0</v>
      </c>
      <c r="S55" s="180">
        <v>5</v>
      </c>
      <c r="T55" s="181"/>
      <c r="U55" s="181"/>
      <c r="V55" s="182">
        <f t="shared" si="8"/>
        <v>0</v>
      </c>
      <c r="W55" s="183"/>
      <c r="X55" s="9">
        <f t="shared" si="9"/>
        <v>0</v>
      </c>
      <c r="Y55" s="105">
        <f t="shared" si="10"/>
        <v>0</v>
      </c>
      <c r="Z55" s="184">
        <f t="shared" si="11"/>
        <v>0</v>
      </c>
      <c r="AA55" s="184">
        <f t="shared" si="12"/>
        <v>0</v>
      </c>
      <c r="AB55" s="180">
        <f t="shared" si="13"/>
        <v>0</v>
      </c>
      <c r="AC55" s="184">
        <f t="shared" si="14"/>
        <v>0</v>
      </c>
      <c r="AD55" s="9">
        <f t="shared" si="15"/>
        <v>0</v>
      </c>
      <c r="AF55" s="186"/>
      <c r="AG55" s="186"/>
    </row>
    <row r="56" spans="1:33" ht="30">
      <c r="A56" s="86" t="s">
        <v>354</v>
      </c>
      <c r="B56" s="180"/>
      <c r="C56" s="180">
        <f>B56*B9</f>
        <v>0</v>
      </c>
      <c r="D56" s="180">
        <v>5</v>
      </c>
      <c r="E56" s="181"/>
      <c r="F56" s="181"/>
      <c r="G56" s="180"/>
      <c r="H56" s="180">
        <f>G56*F9</f>
        <v>0</v>
      </c>
      <c r="I56" s="180">
        <v>5</v>
      </c>
      <c r="J56" s="181"/>
      <c r="K56" s="181"/>
      <c r="L56" s="180"/>
      <c r="M56" s="180">
        <f>L56*K9</f>
        <v>0</v>
      </c>
      <c r="N56" s="180">
        <v>5</v>
      </c>
      <c r="O56" s="181"/>
      <c r="P56" s="181"/>
      <c r="Q56" s="180"/>
      <c r="R56" s="180">
        <f>Q56*O9</f>
        <v>0</v>
      </c>
      <c r="S56" s="180">
        <v>5</v>
      </c>
      <c r="T56" s="181"/>
      <c r="U56" s="181"/>
      <c r="V56" s="182">
        <f t="shared" si="8"/>
        <v>0</v>
      </c>
      <c r="W56" s="183"/>
      <c r="X56" s="9">
        <f t="shared" si="9"/>
        <v>0</v>
      </c>
      <c r="Y56" s="105">
        <f t="shared" si="10"/>
        <v>0</v>
      </c>
      <c r="Z56" s="184">
        <f t="shared" si="11"/>
        <v>0</v>
      </c>
      <c r="AA56" s="184">
        <f t="shared" si="12"/>
        <v>0</v>
      </c>
      <c r="AB56" s="180">
        <f t="shared" si="13"/>
        <v>0</v>
      </c>
      <c r="AC56" s="184">
        <f t="shared" si="14"/>
        <v>0</v>
      </c>
      <c r="AD56" s="9">
        <f t="shared" si="15"/>
        <v>0</v>
      </c>
      <c r="AF56" s="186"/>
      <c r="AG56" s="186"/>
    </row>
    <row r="57" spans="1:33" ht="15">
      <c r="A57" s="86" t="s">
        <v>355</v>
      </c>
      <c r="B57" s="180"/>
      <c r="C57" s="180">
        <f>B57*B9</f>
        <v>0</v>
      </c>
      <c r="D57" s="180">
        <v>4</v>
      </c>
      <c r="E57" s="181"/>
      <c r="F57" s="181"/>
      <c r="G57" s="180"/>
      <c r="H57" s="180">
        <f>G57*F9</f>
        <v>0</v>
      </c>
      <c r="I57" s="180">
        <v>4</v>
      </c>
      <c r="J57" s="181"/>
      <c r="K57" s="181"/>
      <c r="L57" s="180"/>
      <c r="M57" s="180">
        <f>L57*K9</f>
        <v>0</v>
      </c>
      <c r="N57" s="180">
        <v>4</v>
      </c>
      <c r="O57" s="181"/>
      <c r="P57" s="181"/>
      <c r="Q57" s="180"/>
      <c r="R57" s="180">
        <f>Q57*O9</f>
        <v>0</v>
      </c>
      <c r="S57" s="180">
        <v>4</v>
      </c>
      <c r="T57" s="181"/>
      <c r="U57" s="181"/>
      <c r="V57" s="182">
        <f t="shared" si="8"/>
        <v>0</v>
      </c>
      <c r="W57" s="183"/>
      <c r="X57" s="9">
        <f t="shared" si="9"/>
        <v>0</v>
      </c>
      <c r="Y57" s="105">
        <f t="shared" si="10"/>
        <v>0</v>
      </c>
      <c r="Z57" s="184">
        <f t="shared" si="11"/>
        <v>0</v>
      </c>
      <c r="AA57" s="184">
        <f t="shared" si="12"/>
        <v>0</v>
      </c>
      <c r="AB57" s="180">
        <f t="shared" si="13"/>
        <v>0</v>
      </c>
      <c r="AC57" s="184">
        <f t="shared" si="14"/>
        <v>0</v>
      </c>
      <c r="AD57" s="9">
        <f t="shared" si="15"/>
        <v>0</v>
      </c>
      <c r="AF57" s="186"/>
      <c r="AG57" s="186"/>
    </row>
    <row r="58" spans="1:33" ht="15">
      <c r="A58" s="86" t="s">
        <v>356</v>
      </c>
      <c r="B58" s="180"/>
      <c r="C58" s="180">
        <f>B58*B9</f>
        <v>0</v>
      </c>
      <c r="D58" s="180">
        <v>4</v>
      </c>
      <c r="E58" s="181"/>
      <c r="F58" s="181"/>
      <c r="G58" s="180"/>
      <c r="H58" s="180">
        <f>G58*F9</f>
        <v>0</v>
      </c>
      <c r="I58" s="180">
        <v>4</v>
      </c>
      <c r="J58" s="181"/>
      <c r="K58" s="181"/>
      <c r="L58" s="180"/>
      <c r="M58" s="180">
        <f>L58*K9</f>
        <v>0</v>
      </c>
      <c r="N58" s="180">
        <v>4</v>
      </c>
      <c r="O58" s="181"/>
      <c r="P58" s="181"/>
      <c r="Q58" s="180"/>
      <c r="R58" s="180">
        <f>Q58*O9</f>
        <v>0</v>
      </c>
      <c r="S58" s="180">
        <v>4</v>
      </c>
      <c r="T58" s="181"/>
      <c r="U58" s="181"/>
      <c r="V58" s="182">
        <f t="shared" si="8"/>
        <v>0</v>
      </c>
      <c r="W58" s="183"/>
      <c r="X58" s="9">
        <f t="shared" si="9"/>
        <v>0</v>
      </c>
      <c r="Y58" s="105">
        <f t="shared" si="10"/>
        <v>0</v>
      </c>
      <c r="Z58" s="184">
        <f t="shared" si="11"/>
        <v>0</v>
      </c>
      <c r="AA58" s="184">
        <f t="shared" si="12"/>
        <v>0</v>
      </c>
      <c r="AB58" s="180">
        <f t="shared" si="13"/>
        <v>0</v>
      </c>
      <c r="AC58" s="184">
        <f t="shared" si="14"/>
        <v>0</v>
      </c>
      <c r="AD58" s="9">
        <f t="shared" si="15"/>
        <v>0</v>
      </c>
      <c r="AF58" s="186"/>
      <c r="AG58" s="186"/>
    </row>
    <row r="59" spans="1:33" ht="15">
      <c r="A59" s="86" t="s">
        <v>357</v>
      </c>
      <c r="B59" s="180"/>
      <c r="C59" s="180">
        <f>B59*B9</f>
        <v>0</v>
      </c>
      <c r="D59" s="180">
        <v>5</v>
      </c>
      <c r="E59" s="181"/>
      <c r="F59" s="181"/>
      <c r="G59" s="180"/>
      <c r="H59" s="180">
        <f>G59*F9</f>
        <v>0</v>
      </c>
      <c r="I59" s="180">
        <v>5</v>
      </c>
      <c r="J59" s="181"/>
      <c r="K59" s="181"/>
      <c r="L59" s="180"/>
      <c r="M59" s="180">
        <f>L59*K9</f>
        <v>0</v>
      </c>
      <c r="N59" s="180">
        <v>5</v>
      </c>
      <c r="O59" s="181"/>
      <c r="P59" s="181"/>
      <c r="Q59" s="180"/>
      <c r="R59" s="180">
        <f>Q59*O9</f>
        <v>0</v>
      </c>
      <c r="S59" s="180">
        <v>5</v>
      </c>
      <c r="T59" s="181"/>
      <c r="U59" s="181"/>
      <c r="V59" s="182">
        <f t="shared" si="8"/>
        <v>0</v>
      </c>
      <c r="W59" s="183"/>
      <c r="X59" s="9">
        <f t="shared" si="9"/>
        <v>0</v>
      </c>
      <c r="Y59" s="105">
        <f t="shared" si="10"/>
        <v>0</v>
      </c>
      <c r="Z59" s="184">
        <f t="shared" si="11"/>
        <v>0</v>
      </c>
      <c r="AA59" s="184">
        <f t="shared" si="12"/>
        <v>0</v>
      </c>
      <c r="AB59" s="180">
        <f t="shared" si="13"/>
        <v>0</v>
      </c>
      <c r="AC59" s="184">
        <f t="shared" si="14"/>
        <v>0</v>
      </c>
      <c r="AD59" s="9">
        <f t="shared" si="15"/>
        <v>0</v>
      </c>
      <c r="AF59" s="186"/>
      <c r="AG59" s="186"/>
    </row>
    <row r="60" spans="1:33" ht="15">
      <c r="A60" s="86" t="s">
        <v>358</v>
      </c>
      <c r="B60" s="180"/>
      <c r="C60" s="180">
        <f>B60*B9</f>
        <v>0</v>
      </c>
      <c r="D60" s="180">
        <v>5</v>
      </c>
      <c r="E60" s="181"/>
      <c r="F60" s="181"/>
      <c r="G60" s="180"/>
      <c r="H60" s="180">
        <f>G60*F9</f>
        <v>0</v>
      </c>
      <c r="I60" s="180">
        <v>4</v>
      </c>
      <c r="J60" s="181"/>
      <c r="K60" s="181"/>
      <c r="L60" s="180"/>
      <c r="M60" s="180">
        <f>L60*K9</f>
        <v>0</v>
      </c>
      <c r="N60" s="180">
        <v>5</v>
      </c>
      <c r="O60" s="181"/>
      <c r="P60" s="181"/>
      <c r="Q60" s="180"/>
      <c r="R60" s="180">
        <f>Q60*O9</f>
        <v>0</v>
      </c>
      <c r="S60" s="180">
        <v>4</v>
      </c>
      <c r="T60" s="181"/>
      <c r="U60" s="181"/>
      <c r="V60" s="182">
        <f t="shared" si="8"/>
        <v>0</v>
      </c>
      <c r="W60" s="183"/>
      <c r="X60" s="9">
        <f t="shared" si="9"/>
        <v>0</v>
      </c>
      <c r="Y60" s="105">
        <f t="shared" si="10"/>
        <v>0</v>
      </c>
      <c r="Z60" s="184">
        <f t="shared" si="11"/>
        <v>0</v>
      </c>
      <c r="AA60" s="184">
        <f t="shared" si="12"/>
        <v>0</v>
      </c>
      <c r="AB60" s="180">
        <f t="shared" si="13"/>
        <v>0</v>
      </c>
      <c r="AC60" s="184">
        <f t="shared" si="14"/>
        <v>0</v>
      </c>
      <c r="AD60" s="9">
        <f t="shared" si="15"/>
        <v>0</v>
      </c>
      <c r="AF60" s="186"/>
      <c r="AG60" s="186"/>
    </row>
    <row r="61" spans="1:33" ht="15">
      <c r="A61" s="86" t="s">
        <v>359</v>
      </c>
      <c r="B61" s="180"/>
      <c r="C61" s="180">
        <f>B61*B9</f>
        <v>0</v>
      </c>
      <c r="D61" s="180">
        <v>2</v>
      </c>
      <c r="E61" s="181"/>
      <c r="F61" s="181"/>
      <c r="G61" s="180"/>
      <c r="H61" s="180">
        <f>G61*F9</f>
        <v>0</v>
      </c>
      <c r="I61" s="180">
        <v>2</v>
      </c>
      <c r="J61" s="181"/>
      <c r="K61" s="181"/>
      <c r="L61" s="180"/>
      <c r="M61" s="180">
        <f>L61*K9</f>
        <v>0</v>
      </c>
      <c r="N61" s="180">
        <v>2</v>
      </c>
      <c r="O61" s="181"/>
      <c r="P61" s="181"/>
      <c r="Q61" s="180"/>
      <c r="R61" s="180">
        <f>Q61*O9</f>
        <v>0</v>
      </c>
      <c r="S61" s="180">
        <v>2</v>
      </c>
      <c r="T61" s="181"/>
      <c r="U61" s="181"/>
      <c r="V61" s="182">
        <f t="shared" si="8"/>
        <v>0</v>
      </c>
      <c r="W61" s="183"/>
      <c r="X61" s="9">
        <f t="shared" si="9"/>
        <v>0</v>
      </c>
      <c r="Y61" s="105">
        <f t="shared" si="10"/>
        <v>0</v>
      </c>
      <c r="Z61" s="184">
        <f t="shared" si="11"/>
        <v>0</v>
      </c>
      <c r="AA61" s="184">
        <f t="shared" si="12"/>
        <v>0</v>
      </c>
      <c r="AB61" s="180">
        <f t="shared" si="13"/>
        <v>0</v>
      </c>
      <c r="AC61" s="184">
        <f t="shared" si="14"/>
        <v>0</v>
      </c>
      <c r="AD61" s="9">
        <f t="shared" si="15"/>
        <v>0</v>
      </c>
      <c r="AF61" s="186"/>
      <c r="AG61" s="186"/>
    </row>
    <row r="62" spans="1:33" ht="15">
      <c r="A62" s="86" t="s">
        <v>360</v>
      </c>
      <c r="B62" s="180"/>
      <c r="C62" s="180">
        <f>B62*B9</f>
        <v>0</v>
      </c>
      <c r="D62" s="180">
        <v>2</v>
      </c>
      <c r="E62" s="181"/>
      <c r="F62" s="181"/>
      <c r="G62" s="180"/>
      <c r="H62" s="180">
        <f>G62*F9</f>
        <v>0</v>
      </c>
      <c r="I62" s="180">
        <v>2</v>
      </c>
      <c r="J62" s="181"/>
      <c r="K62" s="181"/>
      <c r="L62" s="180"/>
      <c r="M62" s="180">
        <f>L62*K9</f>
        <v>0</v>
      </c>
      <c r="N62" s="180">
        <v>2</v>
      </c>
      <c r="O62" s="181"/>
      <c r="P62" s="181"/>
      <c r="Q62" s="180"/>
      <c r="R62" s="180">
        <f>Q62*O9</f>
        <v>0</v>
      </c>
      <c r="S62" s="180">
        <v>2</v>
      </c>
      <c r="T62" s="181"/>
      <c r="U62" s="181"/>
      <c r="V62" s="182">
        <f t="shared" si="8"/>
        <v>0</v>
      </c>
      <c r="W62" s="183"/>
      <c r="X62" s="9">
        <f t="shared" si="9"/>
        <v>0</v>
      </c>
      <c r="Y62" s="105">
        <f t="shared" si="10"/>
        <v>0</v>
      </c>
      <c r="Z62" s="184">
        <f t="shared" si="11"/>
        <v>0</v>
      </c>
      <c r="AA62" s="184">
        <f t="shared" si="12"/>
        <v>0</v>
      </c>
      <c r="AB62" s="180">
        <f t="shared" si="13"/>
        <v>0</v>
      </c>
      <c r="AC62" s="184">
        <f t="shared" si="14"/>
        <v>0</v>
      </c>
      <c r="AD62" s="9">
        <f t="shared" si="15"/>
        <v>0</v>
      </c>
      <c r="AF62" s="186"/>
      <c r="AG62" s="186"/>
    </row>
    <row r="63" spans="1:33" ht="15">
      <c r="A63" s="86" t="s">
        <v>361</v>
      </c>
      <c r="B63" s="180"/>
      <c r="C63" s="180">
        <f>B63*B9</f>
        <v>0</v>
      </c>
      <c r="D63" s="180">
        <v>2</v>
      </c>
      <c r="E63" s="181"/>
      <c r="F63" s="181"/>
      <c r="G63" s="180"/>
      <c r="H63" s="180">
        <f>G63*F9</f>
        <v>0</v>
      </c>
      <c r="I63" s="180">
        <v>2</v>
      </c>
      <c r="J63" s="181"/>
      <c r="K63" s="181"/>
      <c r="L63" s="180"/>
      <c r="M63" s="180">
        <f>L63*K9</f>
        <v>0</v>
      </c>
      <c r="N63" s="180">
        <v>2</v>
      </c>
      <c r="O63" s="181"/>
      <c r="P63" s="181"/>
      <c r="Q63" s="180"/>
      <c r="R63" s="180">
        <f>Q63*O9</f>
        <v>0</v>
      </c>
      <c r="S63" s="180">
        <v>2</v>
      </c>
      <c r="T63" s="181"/>
      <c r="U63" s="181"/>
      <c r="V63" s="182">
        <f t="shared" si="8"/>
        <v>0</v>
      </c>
      <c r="W63" s="183"/>
      <c r="X63" s="9">
        <f t="shared" si="9"/>
        <v>0</v>
      </c>
      <c r="Y63" s="105">
        <f t="shared" si="10"/>
        <v>0</v>
      </c>
      <c r="Z63" s="184">
        <f t="shared" si="11"/>
        <v>0</v>
      </c>
      <c r="AA63" s="184">
        <f t="shared" si="12"/>
        <v>0</v>
      </c>
      <c r="AB63" s="180">
        <f t="shared" si="13"/>
        <v>0</v>
      </c>
      <c r="AC63" s="184">
        <f t="shared" si="14"/>
        <v>0</v>
      </c>
      <c r="AD63" s="9">
        <f t="shared" si="15"/>
        <v>0</v>
      </c>
      <c r="AF63" s="186"/>
      <c r="AG63" s="186"/>
    </row>
    <row r="64" spans="1:33" ht="15">
      <c r="A64" s="86" t="s">
        <v>362</v>
      </c>
      <c r="B64" s="180"/>
      <c r="C64" s="180">
        <f>B64*B9</f>
        <v>0</v>
      </c>
      <c r="D64" s="180">
        <v>4</v>
      </c>
      <c r="E64" s="181"/>
      <c r="F64" s="181"/>
      <c r="G64" s="180"/>
      <c r="H64" s="180">
        <f>G64*F9</f>
        <v>0</v>
      </c>
      <c r="I64" s="180">
        <v>4</v>
      </c>
      <c r="J64" s="181"/>
      <c r="K64" s="181"/>
      <c r="L64" s="180"/>
      <c r="M64" s="180">
        <f>L64*K9</f>
        <v>0</v>
      </c>
      <c r="N64" s="180">
        <v>4</v>
      </c>
      <c r="O64" s="181"/>
      <c r="P64" s="181"/>
      <c r="Q64" s="180"/>
      <c r="R64" s="180">
        <f>Q64*O9</f>
        <v>0</v>
      </c>
      <c r="S64" s="180">
        <v>4</v>
      </c>
      <c r="T64" s="181"/>
      <c r="U64" s="181"/>
      <c r="V64" s="182">
        <f t="shared" si="8"/>
        <v>0</v>
      </c>
      <c r="W64" s="183"/>
      <c r="X64" s="9">
        <f t="shared" si="9"/>
        <v>0</v>
      </c>
      <c r="Y64" s="105">
        <f t="shared" si="10"/>
        <v>0</v>
      </c>
      <c r="Z64" s="184">
        <f t="shared" si="11"/>
        <v>0</v>
      </c>
      <c r="AA64" s="184">
        <f t="shared" si="12"/>
        <v>0</v>
      </c>
      <c r="AB64" s="180">
        <f t="shared" si="13"/>
        <v>0</v>
      </c>
      <c r="AC64" s="184">
        <f t="shared" si="14"/>
        <v>0</v>
      </c>
      <c r="AD64" s="9">
        <f t="shared" si="15"/>
        <v>0</v>
      </c>
      <c r="AF64" s="186"/>
      <c r="AG64" s="186"/>
    </row>
    <row r="65" spans="1:33" ht="15">
      <c r="A65" s="86" t="s">
        <v>363</v>
      </c>
      <c r="B65" s="180"/>
      <c r="C65" s="180">
        <f>B65*B9</f>
        <v>0</v>
      </c>
      <c r="D65" s="180">
        <v>1</v>
      </c>
      <c r="E65" s="181"/>
      <c r="F65" s="181"/>
      <c r="G65" s="180"/>
      <c r="H65" s="180">
        <f>G65*F9</f>
        <v>0</v>
      </c>
      <c r="I65" s="180">
        <v>1</v>
      </c>
      <c r="J65" s="181"/>
      <c r="K65" s="181"/>
      <c r="L65" s="180"/>
      <c r="M65" s="180">
        <f>L65*K9</f>
        <v>0</v>
      </c>
      <c r="N65" s="180">
        <v>1</v>
      </c>
      <c r="O65" s="181"/>
      <c r="P65" s="181"/>
      <c r="Q65" s="180"/>
      <c r="R65" s="180">
        <f>Q65*O9</f>
        <v>0</v>
      </c>
      <c r="S65" s="180">
        <v>1</v>
      </c>
      <c r="T65" s="181"/>
      <c r="U65" s="181"/>
      <c r="V65" s="182">
        <f t="shared" si="8"/>
        <v>0</v>
      </c>
      <c r="W65" s="183"/>
      <c r="X65" s="9">
        <f t="shared" si="9"/>
        <v>0</v>
      </c>
      <c r="Y65" s="105">
        <f t="shared" si="10"/>
        <v>0</v>
      </c>
      <c r="Z65" s="184">
        <f t="shared" si="11"/>
        <v>0</v>
      </c>
      <c r="AA65" s="184">
        <f t="shared" si="12"/>
        <v>0</v>
      </c>
      <c r="AB65" s="180">
        <f t="shared" si="13"/>
        <v>0</v>
      </c>
      <c r="AC65" s="184">
        <f t="shared" si="14"/>
        <v>0</v>
      </c>
      <c r="AD65" s="9">
        <f t="shared" si="15"/>
        <v>0</v>
      </c>
      <c r="AF65" s="186"/>
      <c r="AG65" s="186"/>
    </row>
    <row r="66" spans="1:33" ht="15">
      <c r="A66" s="86" t="s">
        <v>364</v>
      </c>
      <c r="B66" s="180"/>
      <c r="C66" s="180">
        <f>B66*B9</f>
        <v>0</v>
      </c>
      <c r="D66" s="180">
        <v>1</v>
      </c>
      <c r="E66" s="181"/>
      <c r="F66" s="181"/>
      <c r="G66" s="180"/>
      <c r="H66" s="180">
        <f>G66*F9</f>
        <v>0</v>
      </c>
      <c r="I66" s="180">
        <v>1</v>
      </c>
      <c r="J66" s="181"/>
      <c r="K66" s="181"/>
      <c r="L66" s="180"/>
      <c r="M66" s="180">
        <f>L66*K9</f>
        <v>0</v>
      </c>
      <c r="N66" s="180">
        <v>1</v>
      </c>
      <c r="O66" s="181"/>
      <c r="P66" s="181"/>
      <c r="Q66" s="180"/>
      <c r="R66" s="180">
        <f>Q66*O9</f>
        <v>0</v>
      </c>
      <c r="S66" s="180">
        <v>1</v>
      </c>
      <c r="T66" s="181"/>
      <c r="U66" s="181"/>
      <c r="V66" s="182">
        <f t="shared" si="8"/>
        <v>0</v>
      </c>
      <c r="W66" s="183"/>
      <c r="X66" s="9">
        <f t="shared" si="9"/>
        <v>0</v>
      </c>
      <c r="Y66" s="105">
        <f t="shared" si="10"/>
        <v>0</v>
      </c>
      <c r="Z66" s="184">
        <f t="shared" si="11"/>
        <v>0</v>
      </c>
      <c r="AA66" s="184">
        <f t="shared" si="12"/>
        <v>0</v>
      </c>
      <c r="AB66" s="180">
        <f t="shared" si="13"/>
        <v>0</v>
      </c>
      <c r="AC66" s="184">
        <f t="shared" si="14"/>
        <v>0</v>
      </c>
      <c r="AD66" s="9">
        <f t="shared" si="15"/>
        <v>0</v>
      </c>
      <c r="AF66" s="186"/>
      <c r="AG66" s="186"/>
    </row>
    <row r="67" spans="1:33" ht="15">
      <c r="A67" s="86" t="s">
        <v>365</v>
      </c>
      <c r="B67" s="180"/>
      <c r="C67" s="180">
        <f>B67*B9</f>
        <v>0</v>
      </c>
      <c r="D67" s="180">
        <v>1</v>
      </c>
      <c r="E67" s="181"/>
      <c r="F67" s="181"/>
      <c r="G67" s="180"/>
      <c r="H67" s="180">
        <f>G67*F9</f>
        <v>0</v>
      </c>
      <c r="I67" s="180">
        <v>1</v>
      </c>
      <c r="J67" s="181"/>
      <c r="K67" s="181"/>
      <c r="L67" s="180"/>
      <c r="M67" s="180">
        <f>L67*K9</f>
        <v>0</v>
      </c>
      <c r="N67" s="180">
        <v>1</v>
      </c>
      <c r="O67" s="181"/>
      <c r="P67" s="181"/>
      <c r="Q67" s="180"/>
      <c r="R67" s="180">
        <f>Q67*O9</f>
        <v>0</v>
      </c>
      <c r="S67" s="180">
        <v>1</v>
      </c>
      <c r="T67" s="181"/>
      <c r="U67" s="181"/>
      <c r="V67" s="182">
        <f t="shared" si="8"/>
        <v>0</v>
      </c>
      <c r="W67" s="183"/>
      <c r="X67" s="9">
        <f t="shared" si="9"/>
        <v>0</v>
      </c>
      <c r="Y67" s="105">
        <f t="shared" si="10"/>
        <v>0</v>
      </c>
      <c r="Z67" s="184">
        <f t="shared" si="11"/>
        <v>0</v>
      </c>
      <c r="AA67" s="184">
        <f t="shared" si="12"/>
        <v>0</v>
      </c>
      <c r="AB67" s="180">
        <f t="shared" si="13"/>
        <v>0</v>
      </c>
      <c r="AC67" s="184">
        <f t="shared" si="14"/>
        <v>0</v>
      </c>
      <c r="AD67" s="9">
        <f t="shared" si="15"/>
        <v>0</v>
      </c>
      <c r="AF67" s="186"/>
      <c r="AG67" s="186"/>
    </row>
    <row r="68" spans="1:33" ht="15">
      <c r="A68" s="86" t="s">
        <v>366</v>
      </c>
      <c r="B68" s="180"/>
      <c r="C68" s="180">
        <f>B68*B9</f>
        <v>0</v>
      </c>
      <c r="D68" s="180">
        <v>1</v>
      </c>
      <c r="E68" s="181"/>
      <c r="F68" s="181"/>
      <c r="G68" s="180"/>
      <c r="H68" s="180">
        <f>G68*F9</f>
        <v>0</v>
      </c>
      <c r="I68" s="180">
        <v>1</v>
      </c>
      <c r="J68" s="181"/>
      <c r="K68" s="181"/>
      <c r="L68" s="180"/>
      <c r="M68" s="180">
        <f>L68*K9</f>
        <v>0</v>
      </c>
      <c r="N68" s="180">
        <v>1</v>
      </c>
      <c r="O68" s="181"/>
      <c r="P68" s="181"/>
      <c r="Q68" s="180"/>
      <c r="R68" s="180">
        <f>Q68*O9</f>
        <v>0</v>
      </c>
      <c r="S68" s="180">
        <v>1</v>
      </c>
      <c r="T68" s="181"/>
      <c r="U68" s="181"/>
      <c r="V68" s="182">
        <f t="shared" si="8"/>
        <v>0</v>
      </c>
      <c r="W68" s="183"/>
      <c r="X68" s="9">
        <f t="shared" si="9"/>
        <v>0</v>
      </c>
      <c r="Y68" s="105">
        <f t="shared" si="10"/>
        <v>0</v>
      </c>
      <c r="Z68" s="184">
        <f t="shared" si="11"/>
        <v>0</v>
      </c>
      <c r="AA68" s="184">
        <f t="shared" si="12"/>
        <v>0</v>
      </c>
      <c r="AB68" s="180">
        <f t="shared" si="13"/>
        <v>0</v>
      </c>
      <c r="AC68" s="184">
        <f t="shared" si="14"/>
        <v>0</v>
      </c>
      <c r="AD68" s="9">
        <f t="shared" si="15"/>
        <v>0</v>
      </c>
      <c r="AF68" s="186"/>
      <c r="AG68" s="186"/>
    </row>
    <row r="69" spans="1:33" s="187" customFormat="1" ht="22.5" customHeight="1">
      <c r="A69" s="87" t="s">
        <v>175</v>
      </c>
      <c r="B69" s="152" t="s">
        <v>198</v>
      </c>
      <c r="C69" s="152" t="s">
        <v>198</v>
      </c>
      <c r="D69" s="152"/>
      <c r="E69" s="152" t="s">
        <v>198</v>
      </c>
      <c r="F69" s="152" t="s">
        <v>198</v>
      </c>
      <c r="G69" s="152" t="s">
        <v>198</v>
      </c>
      <c r="H69" s="152" t="s">
        <v>198</v>
      </c>
      <c r="I69" s="152"/>
      <c r="J69" s="152" t="s">
        <v>198</v>
      </c>
      <c r="K69" s="152" t="s">
        <v>198</v>
      </c>
      <c r="L69" s="152" t="s">
        <v>198</v>
      </c>
      <c r="M69" s="152" t="s">
        <v>198</v>
      </c>
      <c r="N69" s="152"/>
      <c r="O69" s="152" t="s">
        <v>198</v>
      </c>
      <c r="P69" s="152" t="s">
        <v>198</v>
      </c>
      <c r="Q69" s="152" t="s">
        <v>198</v>
      </c>
      <c r="R69" s="152" t="s">
        <v>198</v>
      </c>
      <c r="S69" s="152"/>
      <c r="T69" s="152" t="s">
        <v>198</v>
      </c>
      <c r="U69" s="152" t="s">
        <v>198</v>
      </c>
      <c r="V69" s="153" t="s">
        <v>198</v>
      </c>
      <c r="W69" s="153" t="s">
        <v>198</v>
      </c>
      <c r="X69" s="22">
        <f>SUM(X17:X68)</f>
        <v>0</v>
      </c>
      <c r="Y69" s="153" t="s">
        <v>198</v>
      </c>
      <c r="Z69" s="153" t="s">
        <v>198</v>
      </c>
      <c r="AA69" s="22">
        <f>SUM(AA17:AA68)</f>
        <v>0</v>
      </c>
      <c r="AB69" s="153" t="s">
        <v>198</v>
      </c>
      <c r="AC69" s="153" t="s">
        <v>198</v>
      </c>
      <c r="AD69" s="22">
        <f>SUM(AD17:AD68)</f>
        <v>0</v>
      </c>
      <c r="AF69" s="133"/>
      <c r="AG69" s="133"/>
    </row>
    <row r="70" spans="1:33" s="187" customFormat="1" ht="27" customHeight="1">
      <c r="A70" s="87" t="s">
        <v>259</v>
      </c>
      <c r="B70" s="152" t="s">
        <v>198</v>
      </c>
      <c r="C70" s="152" t="s">
        <v>198</v>
      </c>
      <c r="D70" s="152"/>
      <c r="E70" s="152" t="s">
        <v>198</v>
      </c>
      <c r="F70" s="152" t="s">
        <v>198</v>
      </c>
      <c r="G70" s="152" t="s">
        <v>198</v>
      </c>
      <c r="H70" s="152" t="s">
        <v>198</v>
      </c>
      <c r="I70" s="152"/>
      <c r="J70" s="152" t="s">
        <v>198</v>
      </c>
      <c r="K70" s="152" t="s">
        <v>198</v>
      </c>
      <c r="L70" s="152" t="s">
        <v>198</v>
      </c>
      <c r="M70" s="152" t="s">
        <v>198</v>
      </c>
      <c r="N70" s="152"/>
      <c r="O70" s="152" t="s">
        <v>198</v>
      </c>
      <c r="P70" s="152" t="s">
        <v>198</v>
      </c>
      <c r="Q70" s="152" t="s">
        <v>198</v>
      </c>
      <c r="R70" s="152" t="s">
        <v>198</v>
      </c>
      <c r="S70" s="152"/>
      <c r="T70" s="152" t="s">
        <v>198</v>
      </c>
      <c r="U70" s="152" t="s">
        <v>198</v>
      </c>
      <c r="V70" s="152" t="s">
        <v>198</v>
      </c>
      <c r="W70" s="152" t="s">
        <v>198</v>
      </c>
      <c r="X70" s="22">
        <f>X69/1000</f>
        <v>0</v>
      </c>
      <c r="Y70" s="153" t="s">
        <v>198</v>
      </c>
      <c r="Z70" s="153" t="s">
        <v>198</v>
      </c>
      <c r="AA70" s="22">
        <f>AA69/1000</f>
        <v>0</v>
      </c>
      <c r="AB70" s="152" t="s">
        <v>198</v>
      </c>
      <c r="AC70" s="152" t="s">
        <v>198</v>
      </c>
      <c r="AD70" s="22">
        <f>AD69/1000</f>
        <v>0</v>
      </c>
      <c r="AF70" s="133"/>
      <c r="AG70" s="133"/>
    </row>
    <row r="71" spans="1:33" s="15" customFormat="1" ht="7.5" customHeigh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6"/>
      <c r="X71" s="157"/>
      <c r="Y71" s="158"/>
      <c r="Z71" s="158"/>
      <c r="AA71" s="159"/>
      <c r="AB71" s="155"/>
      <c r="AC71" s="155"/>
      <c r="AD71" s="159"/>
      <c r="AF71" s="160"/>
      <c r="AG71" s="160"/>
    </row>
    <row r="72" spans="1:27" s="160" customFormat="1" ht="15.75" customHeight="1">
      <c r="A72" s="6" t="s">
        <v>159</v>
      </c>
      <c r="B72" s="16"/>
      <c r="C72" s="16"/>
      <c r="D72" s="17"/>
      <c r="E72" s="17"/>
      <c r="F72" s="338"/>
      <c r="G72" s="338"/>
      <c r="H72" s="338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9"/>
      <c r="Y72" s="188"/>
      <c r="Z72" s="188"/>
      <c r="AA72" s="159"/>
    </row>
    <row r="73" spans="1:27" s="160" customFormat="1" ht="12" customHeight="1">
      <c r="A73" s="6"/>
      <c r="B73" s="339" t="s">
        <v>177</v>
      </c>
      <c r="C73" s="339"/>
      <c r="D73" s="41"/>
      <c r="E73" s="41"/>
      <c r="F73" s="339" t="s">
        <v>160</v>
      </c>
      <c r="G73" s="339"/>
      <c r="H73" s="339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9"/>
      <c r="Y73" s="188"/>
      <c r="Z73" s="188"/>
      <c r="AA73" s="159"/>
    </row>
    <row r="74" spans="1:30" ht="15.75">
      <c r="A74" s="6"/>
      <c r="B74" s="2"/>
      <c r="C74" s="2"/>
      <c r="D74" s="17"/>
      <c r="E74" s="17"/>
      <c r="F74" s="2"/>
      <c r="G74" s="2"/>
      <c r="H74" s="2"/>
      <c r="I74" s="189"/>
      <c r="J74" s="190"/>
      <c r="K74" s="191"/>
      <c r="L74" s="189"/>
      <c r="M74" s="189"/>
      <c r="N74" s="189"/>
      <c r="O74" s="190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</row>
    <row r="75" spans="1:30" ht="12.75" customHeight="1">
      <c r="A75" s="6" t="s">
        <v>178</v>
      </c>
      <c r="B75" s="16"/>
      <c r="C75" s="16"/>
      <c r="D75" s="17"/>
      <c r="E75" s="17"/>
      <c r="F75" s="338"/>
      <c r="G75" s="338"/>
      <c r="H75" s="338"/>
      <c r="I75" s="189"/>
      <c r="J75" s="190"/>
      <c r="K75" s="192"/>
      <c r="L75" s="189"/>
      <c r="M75" s="189"/>
      <c r="N75" s="189"/>
      <c r="O75" s="190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</row>
    <row r="76" spans="1:30" ht="15.75" customHeight="1">
      <c r="A76" s="14"/>
      <c r="B76" s="339" t="s">
        <v>177</v>
      </c>
      <c r="C76" s="339"/>
      <c r="D76" s="41"/>
      <c r="E76" s="41"/>
      <c r="F76" s="360" t="s">
        <v>160</v>
      </c>
      <c r="G76" s="360"/>
      <c r="H76" s="360"/>
      <c r="I76" s="189"/>
      <c r="J76" s="190"/>
      <c r="K76" s="191"/>
      <c r="L76" s="189"/>
      <c r="M76" s="189"/>
      <c r="N76" s="189"/>
      <c r="O76" s="190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</row>
    <row r="77" spans="2:20" ht="12.75">
      <c r="B77" s="15"/>
      <c r="D77" s="15"/>
      <c r="E77" s="15"/>
      <c r="F77" s="15"/>
      <c r="G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</row>
    <row r="78" spans="2:20" ht="12.75">
      <c r="B78" s="15"/>
      <c r="D78" s="15"/>
      <c r="E78" s="15"/>
      <c r="F78" s="15"/>
      <c r="G78" s="15"/>
      <c r="I78" s="15"/>
      <c r="J78" s="15"/>
      <c r="K78" s="15"/>
      <c r="L78" s="15"/>
      <c r="M78" s="15"/>
      <c r="N78" s="15"/>
      <c r="O78" s="15"/>
      <c r="Q78" s="15"/>
      <c r="R78" s="15"/>
      <c r="S78" s="15"/>
      <c r="T78" s="15"/>
    </row>
    <row r="79" spans="2:20" ht="12.75">
      <c r="B79" s="15"/>
      <c r="D79" s="15"/>
      <c r="E79" s="15"/>
      <c r="F79" s="15"/>
      <c r="G79" s="15"/>
      <c r="I79" s="15"/>
      <c r="J79" s="15"/>
      <c r="K79" s="15"/>
      <c r="L79" s="15"/>
      <c r="M79" s="15"/>
      <c r="N79" s="15"/>
      <c r="O79" s="15"/>
      <c r="Q79" s="15"/>
      <c r="R79" s="15"/>
      <c r="S79" s="15"/>
      <c r="T79" s="15"/>
    </row>
    <row r="80" spans="2:20" ht="12.75">
      <c r="B80" s="15"/>
      <c r="D80" s="15"/>
      <c r="E80" s="15"/>
      <c r="F80" s="15"/>
      <c r="G80" s="15"/>
      <c r="I80" s="15"/>
      <c r="J80" s="15"/>
      <c r="K80" s="15"/>
      <c r="L80" s="15"/>
      <c r="M80" s="15"/>
      <c r="N80" s="15"/>
      <c r="O80" s="15"/>
      <c r="Q80" s="15"/>
      <c r="R80" s="15"/>
      <c r="S80" s="15"/>
      <c r="T80" s="15"/>
    </row>
    <row r="81" spans="2:20" ht="12.75">
      <c r="B81" s="15"/>
      <c r="D81" s="15"/>
      <c r="E81" s="15"/>
      <c r="F81" s="15"/>
      <c r="G81" s="15"/>
      <c r="I81" s="15"/>
      <c r="J81" s="15"/>
      <c r="K81" s="15"/>
      <c r="L81" s="15"/>
      <c r="M81" s="15"/>
      <c r="N81" s="15"/>
      <c r="O81" s="15"/>
      <c r="Q81" s="15"/>
      <c r="R81" s="15"/>
      <c r="S81" s="15"/>
      <c r="T81" s="15"/>
    </row>
    <row r="82" spans="2:20" ht="12.75">
      <c r="B82" s="15"/>
      <c r="D82" s="15"/>
      <c r="E82" s="15"/>
      <c r="F82" s="15"/>
      <c r="G82" s="15"/>
      <c r="I82" s="15"/>
      <c r="J82" s="15"/>
      <c r="K82" s="15"/>
      <c r="L82" s="15"/>
      <c r="M82" s="15"/>
      <c r="N82" s="15"/>
      <c r="O82" s="15"/>
      <c r="Q82" s="15"/>
      <c r="R82" s="15"/>
      <c r="S82" s="15"/>
      <c r="T82" s="15"/>
    </row>
    <row r="83" spans="2:20" ht="12.75">
      <c r="B83" s="15"/>
      <c r="D83" s="15"/>
      <c r="E83" s="15"/>
      <c r="F83" s="15"/>
      <c r="G83" s="15"/>
      <c r="I83" s="15"/>
      <c r="J83" s="15"/>
      <c r="K83" s="15"/>
      <c r="L83" s="15"/>
      <c r="M83" s="15"/>
      <c r="N83" s="15"/>
      <c r="O83" s="15"/>
      <c r="Q83" s="15"/>
      <c r="R83" s="15"/>
      <c r="S83" s="15"/>
      <c r="T83" s="15"/>
    </row>
    <row r="84" spans="2:20" ht="12.75">
      <c r="B84" s="15"/>
      <c r="D84" s="15"/>
      <c r="E84" s="15"/>
      <c r="F84" s="15"/>
      <c r="G84" s="15"/>
      <c r="I84" s="15"/>
      <c r="J84" s="15"/>
      <c r="K84" s="15"/>
      <c r="L84" s="15"/>
      <c r="M84" s="15"/>
      <c r="N84" s="15"/>
      <c r="O84" s="15"/>
      <c r="Q84" s="15"/>
      <c r="R84" s="15"/>
      <c r="S84" s="15"/>
      <c r="T84" s="15"/>
    </row>
    <row r="85" spans="2:20" ht="12.75">
      <c r="B85" s="15"/>
      <c r="D85" s="15"/>
      <c r="E85" s="15"/>
      <c r="F85" s="15"/>
      <c r="G85" s="15"/>
      <c r="I85" s="15"/>
      <c r="J85" s="15"/>
      <c r="K85" s="15"/>
      <c r="L85" s="15"/>
      <c r="M85" s="15"/>
      <c r="N85" s="15"/>
      <c r="O85" s="15"/>
      <c r="Q85" s="15"/>
      <c r="R85" s="15"/>
      <c r="S85" s="15"/>
      <c r="T85" s="15"/>
    </row>
    <row r="86" spans="2:20" ht="12.75">
      <c r="B86" s="15"/>
      <c r="D86" s="15"/>
      <c r="E86" s="15"/>
      <c r="F86" s="15"/>
      <c r="G86" s="15"/>
      <c r="I86" s="15"/>
      <c r="J86" s="15"/>
      <c r="K86" s="15"/>
      <c r="L86" s="15"/>
      <c r="M86" s="15"/>
      <c r="N86" s="15"/>
      <c r="O86" s="15"/>
      <c r="Q86" s="15"/>
      <c r="R86" s="15"/>
      <c r="S86" s="15"/>
      <c r="T86" s="15"/>
    </row>
    <row r="87" spans="2:20" ht="12.75">
      <c r="B87" s="15"/>
      <c r="D87" s="15"/>
      <c r="E87" s="15"/>
      <c r="F87" s="15"/>
      <c r="G87" s="15"/>
      <c r="I87" s="15"/>
      <c r="J87" s="15"/>
      <c r="K87" s="15"/>
      <c r="L87" s="15"/>
      <c r="M87" s="15"/>
      <c r="N87" s="15"/>
      <c r="O87" s="15"/>
      <c r="Q87" s="15"/>
      <c r="R87" s="15"/>
      <c r="S87" s="15"/>
      <c r="T87" s="15"/>
    </row>
    <row r="88" spans="2:20" ht="12.75">
      <c r="B88" s="15"/>
      <c r="D88" s="15"/>
      <c r="E88" s="15"/>
      <c r="F88" s="15"/>
      <c r="G88" s="15"/>
      <c r="I88" s="15"/>
      <c r="J88" s="15"/>
      <c r="K88" s="15"/>
      <c r="L88" s="15"/>
      <c r="M88" s="15"/>
      <c r="N88" s="15"/>
      <c r="O88" s="15"/>
      <c r="Q88" s="15"/>
      <c r="R88" s="15"/>
      <c r="S88" s="15"/>
      <c r="T88" s="15"/>
    </row>
    <row r="89" spans="2:20" ht="12.75">
      <c r="B89" s="15"/>
      <c r="D89" s="15"/>
      <c r="E89" s="15"/>
      <c r="F89" s="15"/>
      <c r="G89" s="15"/>
      <c r="I89" s="15"/>
      <c r="J89" s="15"/>
      <c r="K89" s="15"/>
      <c r="L89" s="15"/>
      <c r="M89" s="15"/>
      <c r="N89" s="15"/>
      <c r="O89" s="15"/>
      <c r="Q89" s="15"/>
      <c r="R89" s="15"/>
      <c r="S89" s="15"/>
      <c r="T89" s="15"/>
    </row>
    <row r="90" spans="2:20" ht="12.75">
      <c r="B90" s="15"/>
      <c r="D90" s="15"/>
      <c r="E90" s="15"/>
      <c r="F90" s="15"/>
      <c r="G90" s="15"/>
      <c r="I90" s="15"/>
      <c r="J90" s="15"/>
      <c r="K90" s="15"/>
      <c r="L90" s="15"/>
      <c r="M90" s="15"/>
      <c r="N90" s="15"/>
      <c r="O90" s="15"/>
      <c r="Q90" s="15"/>
      <c r="R90" s="15"/>
      <c r="S90" s="15"/>
      <c r="T90" s="15"/>
    </row>
    <row r="91" spans="2:20" ht="12.75">
      <c r="B91" s="15"/>
      <c r="D91" s="15"/>
      <c r="E91" s="15"/>
      <c r="F91" s="15"/>
      <c r="G91" s="15"/>
      <c r="I91" s="15"/>
      <c r="J91" s="15"/>
      <c r="K91" s="15"/>
      <c r="L91" s="15"/>
      <c r="M91" s="15"/>
      <c r="N91" s="15"/>
      <c r="O91" s="15"/>
      <c r="Q91" s="15"/>
      <c r="R91" s="15"/>
      <c r="S91" s="15"/>
      <c r="T91" s="15"/>
    </row>
    <row r="92" spans="2:20" ht="12.75">
      <c r="B92" s="15"/>
      <c r="D92" s="15"/>
      <c r="E92" s="15"/>
      <c r="F92" s="15"/>
      <c r="G92" s="15"/>
      <c r="I92" s="15"/>
      <c r="J92" s="15"/>
      <c r="K92" s="15"/>
      <c r="L92" s="15"/>
      <c r="M92" s="15"/>
      <c r="N92" s="15"/>
      <c r="O92" s="15"/>
      <c r="Q92" s="15"/>
      <c r="R92" s="15"/>
      <c r="S92" s="15"/>
      <c r="T92" s="15"/>
    </row>
  </sheetData>
  <sheetProtection selectLockedCells="1" selectUnlockedCells="1"/>
  <mergeCells count="62">
    <mergeCell ref="A1:AD1"/>
    <mergeCell ref="A2:AD2"/>
    <mergeCell ref="A3:AD3"/>
    <mergeCell ref="A4:AD4"/>
    <mergeCell ref="B8:E8"/>
    <mergeCell ref="F8:H8"/>
    <mergeCell ref="K8:M8"/>
    <mergeCell ref="O8:Q8"/>
    <mergeCell ref="A5:AD5"/>
    <mergeCell ref="B7:H7"/>
    <mergeCell ref="K7:Q7"/>
    <mergeCell ref="W7:Z7"/>
    <mergeCell ref="AC7:AF7"/>
    <mergeCell ref="W9:Z9"/>
    <mergeCell ref="B10:E10"/>
    <mergeCell ref="F10:H10"/>
    <mergeCell ref="K10:M10"/>
    <mergeCell ref="O10:Q10"/>
    <mergeCell ref="W10:Z10"/>
    <mergeCell ref="B9:E9"/>
    <mergeCell ref="F9:H9"/>
    <mergeCell ref="K9:M9"/>
    <mergeCell ref="O9:Q9"/>
    <mergeCell ref="AC10:AF10"/>
    <mergeCell ref="B11:E11"/>
    <mergeCell ref="F11:H11"/>
    <mergeCell ref="K11:M11"/>
    <mergeCell ref="O11:Q11"/>
    <mergeCell ref="W11:Z11"/>
    <mergeCell ref="AC11:AF11"/>
    <mergeCell ref="Y13:AA15"/>
    <mergeCell ref="AB13:AD15"/>
    <mergeCell ref="B14:F14"/>
    <mergeCell ref="G14:K14"/>
    <mergeCell ref="L14:P14"/>
    <mergeCell ref="Q14:U14"/>
    <mergeCell ref="G15:H15"/>
    <mergeCell ref="I15:I16"/>
    <mergeCell ref="L13:U13"/>
    <mergeCell ref="V13:X15"/>
    <mergeCell ref="U15:U16"/>
    <mergeCell ref="S15:S16"/>
    <mergeCell ref="T15:T16"/>
    <mergeCell ref="P15:P16"/>
    <mergeCell ref="L15:M15"/>
    <mergeCell ref="N15:N16"/>
    <mergeCell ref="B73:C73"/>
    <mergeCell ref="F73:H73"/>
    <mergeCell ref="J15:J16"/>
    <mergeCell ref="K15:K16"/>
    <mergeCell ref="A13:A16"/>
    <mergeCell ref="B13:K13"/>
    <mergeCell ref="F75:H75"/>
    <mergeCell ref="B76:C76"/>
    <mergeCell ref="F76:H76"/>
    <mergeCell ref="Q15:R15"/>
    <mergeCell ref="B15:C15"/>
    <mergeCell ref="D15:D16"/>
    <mergeCell ref="E15:E16"/>
    <mergeCell ref="F15:F16"/>
    <mergeCell ref="F72:H72"/>
    <mergeCell ref="O15:O16"/>
  </mergeCells>
  <printOptions/>
  <pageMargins left="0.22013888888888888" right="0.1597222222222222" top="0.5701388888888889" bottom="0.1597222222222222" header="0.5118055555555555" footer="0.5118055555555555"/>
  <pageSetup horizontalDpi="300" verticalDpi="300" orientation="landscape" paperSize="9" scale="58" r:id="rId1"/>
  <rowBreaks count="1" manualBreakCount="1">
    <brk id="35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2:K3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18.28125" style="1" customWidth="1"/>
    <col min="2" max="2" width="6.7109375" style="1" customWidth="1"/>
    <col min="3" max="3" width="7.8515625" style="1" customWidth="1"/>
    <col min="4" max="4" width="5.7109375" style="1" customWidth="1"/>
    <col min="5" max="5" width="8.421875" style="1" customWidth="1"/>
    <col min="6" max="6" width="7.7109375" style="1" customWidth="1"/>
    <col min="7" max="7" width="8.00390625" style="1" customWidth="1"/>
    <col min="8" max="8" width="9.00390625" style="1" customWidth="1"/>
    <col min="9" max="9" width="8.28125" style="1" customWidth="1"/>
    <col min="10" max="10" width="7.140625" style="1" customWidth="1"/>
    <col min="11" max="16384" width="9.140625" style="1" customWidth="1"/>
  </cols>
  <sheetData>
    <row r="2" spans="1:11" ht="15.75" customHeight="1">
      <c r="A2" s="344" t="s">
        <v>167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36" customHeight="1">
      <c r="A3" s="372" t="s">
        <v>367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42.7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 ht="15.75" customHeight="1">
      <c r="A5" s="354" t="s">
        <v>169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1" ht="15.75" customHeight="1">
      <c r="A6" s="342" t="s">
        <v>170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</row>
    <row r="7" spans="1:7" ht="15.75" customHeight="1">
      <c r="A7" s="342"/>
      <c r="B7" s="342"/>
      <c r="C7" s="342"/>
      <c r="D7" s="342"/>
      <c r="E7" s="342"/>
      <c r="F7" s="342"/>
      <c r="G7" s="342"/>
    </row>
    <row r="8" spans="1:11" ht="36" customHeight="1">
      <c r="A8" s="405" t="s">
        <v>171</v>
      </c>
      <c r="B8" s="406" t="s">
        <v>191</v>
      </c>
      <c r="C8" s="407" t="s">
        <v>285</v>
      </c>
      <c r="D8" s="407"/>
      <c r="E8" s="407"/>
      <c r="F8" s="407" t="s">
        <v>286</v>
      </c>
      <c r="G8" s="407"/>
      <c r="H8" s="407"/>
      <c r="I8" s="407" t="s">
        <v>287</v>
      </c>
      <c r="J8" s="407"/>
      <c r="K8" s="407"/>
    </row>
    <row r="9" spans="1:11" ht="12.75" customHeight="1">
      <c r="A9" s="405"/>
      <c r="B9" s="406"/>
      <c r="C9" s="141" t="s">
        <v>195</v>
      </c>
      <c r="D9" s="141" t="s">
        <v>196</v>
      </c>
      <c r="E9" s="141" t="s">
        <v>269</v>
      </c>
      <c r="F9" s="141" t="s">
        <v>195</v>
      </c>
      <c r="G9" s="141" t="s">
        <v>196</v>
      </c>
      <c r="H9" s="141" t="s">
        <v>269</v>
      </c>
      <c r="I9" s="141" t="s">
        <v>195</v>
      </c>
      <c r="J9" s="141" t="s">
        <v>196</v>
      </c>
      <c r="K9" s="141" t="s">
        <v>269</v>
      </c>
    </row>
    <row r="10" spans="1:11" ht="15.75" customHeight="1">
      <c r="A10" s="142"/>
      <c r="B10" s="142"/>
      <c r="C10" s="142"/>
      <c r="D10" s="142"/>
      <c r="E10" s="142"/>
      <c r="F10" s="142"/>
      <c r="G10" s="142"/>
      <c r="H10" s="82"/>
      <c r="I10" s="82"/>
      <c r="J10" s="82"/>
      <c r="K10" s="82"/>
    </row>
    <row r="11" spans="1:11" ht="15.75" customHeight="1">
      <c r="A11" s="142"/>
      <c r="B11" s="142"/>
      <c r="C11" s="142"/>
      <c r="D11" s="142"/>
      <c r="E11" s="142"/>
      <c r="F11" s="142"/>
      <c r="G11" s="142"/>
      <c r="H11" s="82"/>
      <c r="I11" s="82"/>
      <c r="J11" s="82"/>
      <c r="K11" s="82"/>
    </row>
    <row r="12" spans="1:11" ht="15.75" customHeight="1">
      <c r="A12" s="142"/>
      <c r="B12" s="142"/>
      <c r="C12" s="142"/>
      <c r="D12" s="142"/>
      <c r="E12" s="142"/>
      <c r="F12" s="142"/>
      <c r="G12" s="142"/>
      <c r="H12" s="82"/>
      <c r="I12" s="82"/>
      <c r="J12" s="82"/>
      <c r="K12" s="82"/>
    </row>
    <row r="13" spans="1:11" ht="15.75" customHeight="1">
      <c r="A13" s="142"/>
      <c r="B13" s="142"/>
      <c r="C13" s="142"/>
      <c r="D13" s="142"/>
      <c r="E13" s="142"/>
      <c r="F13" s="142"/>
      <c r="G13" s="142"/>
      <c r="H13" s="82"/>
      <c r="I13" s="82"/>
      <c r="J13" s="82"/>
      <c r="K13" s="82"/>
    </row>
    <row r="14" spans="1:11" ht="15.75" customHeight="1">
      <c r="A14" s="142"/>
      <c r="B14" s="142"/>
      <c r="C14" s="142"/>
      <c r="D14" s="142"/>
      <c r="E14" s="142"/>
      <c r="F14" s="142"/>
      <c r="G14" s="142"/>
      <c r="H14" s="82"/>
      <c r="I14" s="82"/>
      <c r="J14" s="82"/>
      <c r="K14" s="82"/>
    </row>
    <row r="15" spans="1:11" ht="15.75" customHeight="1">
      <c r="A15" s="142"/>
      <c r="B15" s="142"/>
      <c r="C15" s="142"/>
      <c r="D15" s="142"/>
      <c r="E15" s="142"/>
      <c r="F15" s="142"/>
      <c r="G15" s="142"/>
      <c r="H15" s="82"/>
      <c r="I15" s="82"/>
      <c r="J15" s="82"/>
      <c r="K15" s="82"/>
    </row>
    <row r="16" spans="1:11" ht="15.75" customHeight="1">
      <c r="A16" s="142"/>
      <c r="B16" s="142"/>
      <c r="C16" s="142"/>
      <c r="D16" s="142"/>
      <c r="E16" s="142"/>
      <c r="F16" s="142"/>
      <c r="G16" s="142"/>
      <c r="H16" s="82"/>
      <c r="I16" s="82"/>
      <c r="J16" s="82"/>
      <c r="K16" s="82"/>
    </row>
    <row r="17" spans="1:11" ht="15.75" customHeight="1">
      <c r="A17" s="142"/>
      <c r="B17" s="142"/>
      <c r="C17" s="142"/>
      <c r="D17" s="142"/>
      <c r="E17" s="142"/>
      <c r="F17" s="142"/>
      <c r="G17" s="142"/>
      <c r="H17" s="82"/>
      <c r="I17" s="82"/>
      <c r="J17" s="82"/>
      <c r="K17" s="82"/>
    </row>
    <row r="18" spans="1:11" ht="15.75" customHeight="1">
      <c r="A18" s="142"/>
      <c r="B18" s="142"/>
      <c r="C18" s="142"/>
      <c r="D18" s="142"/>
      <c r="E18" s="142"/>
      <c r="F18" s="142"/>
      <c r="G18" s="142"/>
      <c r="H18" s="82"/>
      <c r="I18" s="82"/>
      <c r="J18" s="82"/>
      <c r="K18" s="82"/>
    </row>
    <row r="19" spans="1:11" ht="15.75" customHeight="1">
      <c r="A19" s="142"/>
      <c r="B19" s="142"/>
      <c r="C19" s="142"/>
      <c r="D19" s="142"/>
      <c r="E19" s="142"/>
      <c r="F19" s="142"/>
      <c r="G19" s="142"/>
      <c r="H19" s="82"/>
      <c r="I19" s="82"/>
      <c r="J19" s="82"/>
      <c r="K19" s="82"/>
    </row>
    <row r="20" spans="1:11" ht="15.75" customHeight="1">
      <c r="A20" s="142"/>
      <c r="B20" s="142"/>
      <c r="C20" s="142"/>
      <c r="D20" s="142"/>
      <c r="E20" s="142"/>
      <c r="F20" s="142"/>
      <c r="G20" s="142"/>
      <c r="H20" s="82"/>
      <c r="I20" s="82"/>
      <c r="J20" s="82"/>
      <c r="K20" s="82"/>
    </row>
    <row r="21" spans="1:11" ht="15.75" customHeight="1">
      <c r="A21" s="142"/>
      <c r="B21" s="142"/>
      <c r="C21" s="142"/>
      <c r="D21" s="142"/>
      <c r="E21" s="142"/>
      <c r="F21" s="142"/>
      <c r="G21" s="142"/>
      <c r="H21" s="82"/>
      <c r="I21" s="82"/>
      <c r="J21" s="82"/>
      <c r="K21" s="82"/>
    </row>
    <row r="22" spans="1:11" ht="15.75" customHeight="1">
      <c r="A22" s="142"/>
      <c r="B22" s="142"/>
      <c r="C22" s="142"/>
      <c r="D22" s="142"/>
      <c r="E22" s="142"/>
      <c r="F22" s="142"/>
      <c r="G22" s="142"/>
      <c r="H22" s="82"/>
      <c r="I22" s="82"/>
      <c r="J22" s="82"/>
      <c r="K22" s="82"/>
    </row>
    <row r="23" spans="1:11" ht="15.75" customHeight="1">
      <c r="A23" s="142"/>
      <c r="B23" s="142"/>
      <c r="C23" s="142"/>
      <c r="D23" s="142"/>
      <c r="E23" s="142"/>
      <c r="F23" s="142"/>
      <c r="G23" s="142"/>
      <c r="H23" s="82"/>
      <c r="I23" s="82"/>
      <c r="J23" s="82"/>
      <c r="K23" s="82"/>
    </row>
    <row r="24" spans="1:11" ht="15.75" customHeight="1">
      <c r="A24" s="142"/>
      <c r="B24" s="142"/>
      <c r="C24" s="142"/>
      <c r="D24" s="142"/>
      <c r="E24" s="142"/>
      <c r="F24" s="142"/>
      <c r="G24" s="142"/>
      <c r="H24" s="82"/>
      <c r="I24" s="82"/>
      <c r="J24" s="82"/>
      <c r="K24" s="82"/>
    </row>
    <row r="25" spans="1:11" ht="15.75" customHeight="1">
      <c r="A25" s="143"/>
      <c r="B25" s="143"/>
      <c r="C25" s="143"/>
      <c r="D25" s="143"/>
      <c r="E25" s="143"/>
      <c r="F25" s="143"/>
      <c r="G25" s="143"/>
      <c r="H25" s="82"/>
      <c r="I25" s="82"/>
      <c r="J25" s="82"/>
      <c r="K25" s="82"/>
    </row>
    <row r="26" spans="1:11" ht="15.75">
      <c r="A26" s="144" t="s">
        <v>175</v>
      </c>
      <c r="B26" s="145" t="s">
        <v>198</v>
      </c>
      <c r="C26" s="145"/>
      <c r="D26" s="145"/>
      <c r="E26" s="146"/>
      <c r="F26" s="145"/>
      <c r="G26" s="145"/>
      <c r="H26" s="146"/>
      <c r="I26" s="145"/>
      <c r="J26" s="145"/>
      <c r="K26" s="146"/>
    </row>
    <row r="27" spans="1:11" ht="15.75">
      <c r="A27" s="147" t="s">
        <v>259</v>
      </c>
      <c r="B27" s="148" t="s">
        <v>198</v>
      </c>
      <c r="C27" s="148"/>
      <c r="D27" s="148"/>
      <c r="E27" s="149"/>
      <c r="F27" s="148"/>
      <c r="G27" s="148"/>
      <c r="H27" s="149"/>
      <c r="I27" s="148"/>
      <c r="J27" s="148"/>
      <c r="K27" s="149"/>
    </row>
    <row r="28" spans="1:8" ht="15.75" customHeight="1">
      <c r="A28" s="6" t="s">
        <v>159</v>
      </c>
      <c r="B28" s="16"/>
      <c r="C28" s="16"/>
      <c r="D28" s="17"/>
      <c r="E28" s="17"/>
      <c r="F28" s="338"/>
      <c r="G28" s="338"/>
      <c r="H28" s="338"/>
    </row>
    <row r="29" spans="1:9" ht="15.75" customHeight="1">
      <c r="A29" s="6"/>
      <c r="B29" s="339" t="s">
        <v>177</v>
      </c>
      <c r="C29" s="339"/>
      <c r="D29" s="41"/>
      <c r="E29" s="41"/>
      <c r="F29" s="339" t="s">
        <v>160</v>
      </c>
      <c r="G29" s="339"/>
      <c r="H29" s="339"/>
      <c r="I29" s="14"/>
    </row>
    <row r="30" spans="1:9" ht="15.75">
      <c r="A30" s="6"/>
      <c r="B30" s="2"/>
      <c r="C30" s="2"/>
      <c r="D30" s="17"/>
      <c r="E30" s="17"/>
      <c r="F30" s="2"/>
      <c r="G30" s="2"/>
      <c r="H30" s="2"/>
      <c r="I30" s="14"/>
    </row>
    <row r="31" spans="1:9" ht="15.75" customHeight="1">
      <c r="A31" s="6" t="s">
        <v>178</v>
      </c>
      <c r="B31" s="16"/>
      <c r="C31" s="16"/>
      <c r="D31" s="17"/>
      <c r="E31" s="17"/>
      <c r="F31" s="338"/>
      <c r="G31" s="338"/>
      <c r="H31" s="338"/>
      <c r="I31" s="14"/>
    </row>
    <row r="32" spans="1:9" ht="15.75" customHeight="1">
      <c r="A32" s="14"/>
      <c r="B32" s="339" t="s">
        <v>177</v>
      </c>
      <c r="C32" s="339"/>
      <c r="D32" s="41"/>
      <c r="E32" s="41"/>
      <c r="F32" s="360" t="s">
        <v>160</v>
      </c>
      <c r="G32" s="360"/>
      <c r="H32" s="360"/>
      <c r="I32" s="14"/>
    </row>
    <row r="33" spans="1:9" ht="15.75" customHeight="1">
      <c r="A33" s="14"/>
      <c r="B33" s="360"/>
      <c r="C33" s="360"/>
      <c r="D33" s="41"/>
      <c r="E33" s="41"/>
      <c r="F33" s="360"/>
      <c r="G33" s="360"/>
      <c r="H33" s="360"/>
      <c r="I33" s="14"/>
    </row>
  </sheetData>
  <sheetProtection selectLockedCells="1" selectUnlockedCells="1"/>
  <mergeCells count="19">
    <mergeCell ref="A2:K2"/>
    <mergeCell ref="A3:K3"/>
    <mergeCell ref="A4:K4"/>
    <mergeCell ref="A5:K5"/>
    <mergeCell ref="A6:K6"/>
    <mergeCell ref="A7:G7"/>
    <mergeCell ref="A8:A9"/>
    <mergeCell ref="B8:B9"/>
    <mergeCell ref="C8:E8"/>
    <mergeCell ref="F8:H8"/>
    <mergeCell ref="I8:K8"/>
    <mergeCell ref="B32:C32"/>
    <mergeCell ref="F32:H32"/>
    <mergeCell ref="B33:C33"/>
    <mergeCell ref="F33:H33"/>
    <mergeCell ref="F28:H28"/>
    <mergeCell ref="B29:C29"/>
    <mergeCell ref="F29:H29"/>
    <mergeCell ref="F31:H31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K3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18.28125" style="1" customWidth="1"/>
    <col min="2" max="2" width="6.7109375" style="1" customWidth="1"/>
    <col min="3" max="3" width="7.8515625" style="1" customWidth="1"/>
    <col min="4" max="4" width="5.7109375" style="1" customWidth="1"/>
    <col min="5" max="5" width="8.421875" style="1" customWidth="1"/>
    <col min="6" max="6" width="7.7109375" style="1" customWidth="1"/>
    <col min="7" max="7" width="8.00390625" style="1" customWidth="1"/>
    <col min="8" max="8" width="9.00390625" style="1" customWidth="1"/>
    <col min="9" max="9" width="8.28125" style="1" customWidth="1"/>
    <col min="10" max="10" width="7.140625" style="1" customWidth="1"/>
    <col min="11" max="16384" width="9.140625" style="1" customWidth="1"/>
  </cols>
  <sheetData>
    <row r="2" spans="1:11" ht="15.75" customHeight="1">
      <c r="A2" s="344" t="s">
        <v>167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56.25" customHeight="1">
      <c r="A3" s="372" t="s">
        <v>368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42.7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 ht="15.75" customHeight="1">
      <c r="A5" s="354" t="s">
        <v>169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1" ht="15.75" customHeight="1">
      <c r="A6" s="342" t="s">
        <v>170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</row>
    <row r="7" spans="1:7" ht="15.75" customHeight="1">
      <c r="A7" s="342"/>
      <c r="B7" s="342"/>
      <c r="C7" s="342"/>
      <c r="D7" s="342"/>
      <c r="E7" s="342"/>
      <c r="F7" s="342"/>
      <c r="G7" s="342"/>
    </row>
    <row r="8" spans="1:11" ht="36" customHeight="1">
      <c r="A8" s="405" t="s">
        <v>171</v>
      </c>
      <c r="B8" s="406" t="s">
        <v>191</v>
      </c>
      <c r="C8" s="407" t="s">
        <v>369</v>
      </c>
      <c r="D8" s="407"/>
      <c r="E8" s="407"/>
      <c r="F8" s="407" t="s">
        <v>286</v>
      </c>
      <c r="G8" s="407"/>
      <c r="H8" s="407"/>
      <c r="I8" s="407" t="s">
        <v>370</v>
      </c>
      <c r="J8" s="407"/>
      <c r="K8" s="407"/>
    </row>
    <row r="9" spans="1:11" ht="12.75" customHeight="1">
      <c r="A9" s="405"/>
      <c r="B9" s="406"/>
      <c r="C9" s="141" t="s">
        <v>195</v>
      </c>
      <c r="D9" s="141" t="s">
        <v>196</v>
      </c>
      <c r="E9" s="141" t="s">
        <v>269</v>
      </c>
      <c r="F9" s="141" t="s">
        <v>195</v>
      </c>
      <c r="G9" s="141" t="s">
        <v>196</v>
      </c>
      <c r="H9" s="141" t="s">
        <v>269</v>
      </c>
      <c r="I9" s="141" t="s">
        <v>195</v>
      </c>
      <c r="J9" s="141" t="s">
        <v>196</v>
      </c>
      <c r="K9" s="141" t="s">
        <v>269</v>
      </c>
    </row>
    <row r="10" spans="1:11" ht="15.75" customHeight="1">
      <c r="A10" s="142"/>
      <c r="B10" s="142"/>
      <c r="C10" s="142"/>
      <c r="D10" s="142"/>
      <c r="E10" s="142"/>
      <c r="F10" s="142"/>
      <c r="G10" s="142"/>
      <c r="H10" s="82"/>
      <c r="I10" s="82"/>
      <c r="J10" s="82"/>
      <c r="K10" s="82"/>
    </row>
    <row r="11" spans="1:11" ht="15.75" customHeight="1">
      <c r="A11" s="142"/>
      <c r="B11" s="142"/>
      <c r="C11" s="142"/>
      <c r="D11" s="142"/>
      <c r="E11" s="142"/>
      <c r="F11" s="142"/>
      <c r="G11" s="142"/>
      <c r="H11" s="82"/>
      <c r="I11" s="82"/>
      <c r="J11" s="82"/>
      <c r="K11" s="82"/>
    </row>
    <row r="12" spans="1:11" ht="15.75" customHeight="1">
      <c r="A12" s="142"/>
      <c r="B12" s="142"/>
      <c r="C12" s="142"/>
      <c r="D12" s="142"/>
      <c r="E12" s="142"/>
      <c r="F12" s="142"/>
      <c r="G12" s="142"/>
      <c r="H12" s="82"/>
      <c r="I12" s="82"/>
      <c r="J12" s="82"/>
      <c r="K12" s="82"/>
    </row>
    <row r="13" spans="1:11" ht="15.75" customHeight="1">
      <c r="A13" s="142"/>
      <c r="B13" s="142"/>
      <c r="C13" s="142"/>
      <c r="D13" s="142"/>
      <c r="E13" s="142"/>
      <c r="F13" s="142"/>
      <c r="G13" s="142"/>
      <c r="H13" s="82"/>
      <c r="I13" s="82"/>
      <c r="J13" s="82"/>
      <c r="K13" s="82"/>
    </row>
    <row r="14" spans="1:11" ht="15.75" customHeight="1">
      <c r="A14" s="142"/>
      <c r="B14" s="142"/>
      <c r="C14" s="142"/>
      <c r="D14" s="142"/>
      <c r="E14" s="142"/>
      <c r="F14" s="142"/>
      <c r="G14" s="142"/>
      <c r="H14" s="82"/>
      <c r="I14" s="82"/>
      <c r="J14" s="82"/>
      <c r="K14" s="82"/>
    </row>
    <row r="15" spans="1:11" ht="15.75" customHeight="1">
      <c r="A15" s="142"/>
      <c r="B15" s="142"/>
      <c r="C15" s="142"/>
      <c r="D15" s="142"/>
      <c r="E15" s="142"/>
      <c r="F15" s="142"/>
      <c r="G15" s="142"/>
      <c r="H15" s="82"/>
      <c r="I15" s="82"/>
      <c r="J15" s="82"/>
      <c r="K15" s="82"/>
    </row>
    <row r="16" spans="1:11" ht="15.75" customHeight="1">
      <c r="A16" s="142"/>
      <c r="B16" s="142"/>
      <c r="C16" s="142"/>
      <c r="D16" s="142"/>
      <c r="E16" s="142"/>
      <c r="F16" s="142"/>
      <c r="G16" s="142"/>
      <c r="H16" s="82"/>
      <c r="I16" s="82"/>
      <c r="J16" s="82"/>
      <c r="K16" s="82"/>
    </row>
    <row r="17" spans="1:11" ht="15.75" customHeight="1">
      <c r="A17" s="142"/>
      <c r="B17" s="142"/>
      <c r="C17" s="142"/>
      <c r="D17" s="142"/>
      <c r="E17" s="142"/>
      <c r="F17" s="142"/>
      <c r="G17" s="142"/>
      <c r="H17" s="82"/>
      <c r="I17" s="82"/>
      <c r="J17" s="82"/>
      <c r="K17" s="82"/>
    </row>
    <row r="18" spans="1:11" ht="15.75" customHeight="1">
      <c r="A18" s="142"/>
      <c r="B18" s="142"/>
      <c r="C18" s="142"/>
      <c r="D18" s="142"/>
      <c r="E18" s="142"/>
      <c r="F18" s="142"/>
      <c r="G18" s="142"/>
      <c r="H18" s="82"/>
      <c r="I18" s="82"/>
      <c r="J18" s="82"/>
      <c r="K18" s="82"/>
    </row>
    <row r="19" spans="1:11" ht="15.75" customHeight="1">
      <c r="A19" s="142"/>
      <c r="B19" s="142"/>
      <c r="C19" s="142"/>
      <c r="D19" s="142"/>
      <c r="E19" s="142"/>
      <c r="F19" s="142"/>
      <c r="G19" s="142"/>
      <c r="H19" s="82"/>
      <c r="I19" s="82"/>
      <c r="J19" s="82"/>
      <c r="K19" s="82"/>
    </row>
    <row r="20" spans="1:11" ht="15.75" customHeight="1">
      <c r="A20" s="142"/>
      <c r="B20" s="142"/>
      <c r="C20" s="142"/>
      <c r="D20" s="142"/>
      <c r="E20" s="142"/>
      <c r="F20" s="142"/>
      <c r="G20" s="142"/>
      <c r="H20" s="82"/>
      <c r="I20" s="82"/>
      <c r="J20" s="82"/>
      <c r="K20" s="82"/>
    </row>
    <row r="21" spans="1:11" ht="15.75" customHeight="1">
      <c r="A21" s="142"/>
      <c r="B21" s="142"/>
      <c r="C21" s="142"/>
      <c r="D21" s="142"/>
      <c r="E21" s="142"/>
      <c r="F21" s="142"/>
      <c r="G21" s="142"/>
      <c r="H21" s="82"/>
      <c r="I21" s="82"/>
      <c r="J21" s="82"/>
      <c r="K21" s="82"/>
    </row>
    <row r="22" spans="1:11" ht="15.75" customHeight="1">
      <c r="A22" s="142"/>
      <c r="B22" s="142"/>
      <c r="C22" s="142"/>
      <c r="D22" s="142"/>
      <c r="E22" s="142"/>
      <c r="F22" s="142"/>
      <c r="G22" s="142"/>
      <c r="H22" s="82"/>
      <c r="I22" s="82"/>
      <c r="J22" s="82"/>
      <c r="K22" s="82"/>
    </row>
    <row r="23" spans="1:11" ht="15.75" customHeight="1">
      <c r="A23" s="142"/>
      <c r="B23" s="142"/>
      <c r="C23" s="142"/>
      <c r="D23" s="142"/>
      <c r="E23" s="142"/>
      <c r="F23" s="142"/>
      <c r="G23" s="142"/>
      <c r="H23" s="82"/>
      <c r="I23" s="82"/>
      <c r="J23" s="82"/>
      <c r="K23" s="82"/>
    </row>
    <row r="24" spans="1:11" ht="15.75" customHeight="1">
      <c r="A24" s="142"/>
      <c r="B24" s="142"/>
      <c r="C24" s="142"/>
      <c r="D24" s="142"/>
      <c r="E24" s="142"/>
      <c r="F24" s="142"/>
      <c r="G24" s="142"/>
      <c r="H24" s="82"/>
      <c r="I24" s="82"/>
      <c r="J24" s="82"/>
      <c r="K24" s="82"/>
    </row>
    <row r="25" spans="1:11" ht="15.75" customHeight="1">
      <c r="A25" s="143"/>
      <c r="B25" s="143"/>
      <c r="C25" s="143"/>
      <c r="D25" s="143"/>
      <c r="E25" s="143"/>
      <c r="F25" s="143"/>
      <c r="G25" s="143"/>
      <c r="H25" s="82"/>
      <c r="I25" s="82"/>
      <c r="J25" s="82"/>
      <c r="K25" s="82"/>
    </row>
    <row r="26" spans="1:11" ht="15.75">
      <c r="A26" s="144" t="s">
        <v>175</v>
      </c>
      <c r="B26" s="145" t="s">
        <v>198</v>
      </c>
      <c r="C26" s="145"/>
      <c r="D26" s="145"/>
      <c r="E26" s="146"/>
      <c r="F26" s="145"/>
      <c r="G26" s="145"/>
      <c r="H26" s="146"/>
      <c r="I26" s="145"/>
      <c r="J26" s="145"/>
      <c r="K26" s="146"/>
    </row>
    <row r="27" spans="1:11" ht="15.75">
      <c r="A27" s="147" t="s">
        <v>259</v>
      </c>
      <c r="B27" s="148" t="s">
        <v>198</v>
      </c>
      <c r="C27" s="148"/>
      <c r="D27" s="148"/>
      <c r="E27" s="149"/>
      <c r="F27" s="148"/>
      <c r="G27" s="148"/>
      <c r="H27" s="149"/>
      <c r="I27" s="148"/>
      <c r="J27" s="148"/>
      <c r="K27" s="149"/>
    </row>
    <row r="28" spans="1:8" ht="15.75" customHeight="1">
      <c r="A28" s="6" t="s">
        <v>159</v>
      </c>
      <c r="B28" s="16"/>
      <c r="C28" s="16"/>
      <c r="D28" s="17"/>
      <c r="E28" s="17"/>
      <c r="F28" s="338"/>
      <c r="G28" s="338"/>
      <c r="H28" s="338"/>
    </row>
    <row r="29" spans="1:9" ht="15.75" customHeight="1">
      <c r="A29" s="6"/>
      <c r="B29" s="339" t="s">
        <v>177</v>
      </c>
      <c r="C29" s="339"/>
      <c r="D29" s="41"/>
      <c r="E29" s="41"/>
      <c r="F29" s="339" t="s">
        <v>160</v>
      </c>
      <c r="G29" s="339"/>
      <c r="H29" s="339"/>
      <c r="I29" s="14"/>
    </row>
    <row r="30" spans="1:9" ht="15.75">
      <c r="A30" s="6"/>
      <c r="B30" s="2"/>
      <c r="C30" s="2"/>
      <c r="D30" s="17"/>
      <c r="E30" s="17"/>
      <c r="F30" s="2"/>
      <c r="G30" s="2"/>
      <c r="H30" s="2"/>
      <c r="I30" s="14"/>
    </row>
    <row r="31" spans="1:9" ht="15.75" customHeight="1">
      <c r="A31" s="6" t="s">
        <v>178</v>
      </c>
      <c r="B31" s="16"/>
      <c r="C31" s="16"/>
      <c r="D31" s="17"/>
      <c r="E31" s="17"/>
      <c r="F31" s="338"/>
      <c r="G31" s="338"/>
      <c r="H31" s="338"/>
      <c r="I31" s="14"/>
    </row>
    <row r="32" spans="1:9" ht="15.75" customHeight="1">
      <c r="A32" s="14"/>
      <c r="B32" s="339" t="s">
        <v>177</v>
      </c>
      <c r="C32" s="339"/>
      <c r="D32" s="41"/>
      <c r="E32" s="41"/>
      <c r="F32" s="360" t="s">
        <v>160</v>
      </c>
      <c r="G32" s="360"/>
      <c r="H32" s="360"/>
      <c r="I32" s="14"/>
    </row>
    <row r="33" spans="1:9" ht="15.75" customHeight="1">
      <c r="A33" s="14"/>
      <c r="B33" s="360"/>
      <c r="C33" s="360"/>
      <c r="D33" s="41"/>
      <c r="E33" s="41"/>
      <c r="F33" s="360"/>
      <c r="G33" s="360"/>
      <c r="H33" s="360"/>
      <c r="I33" s="14"/>
    </row>
  </sheetData>
  <sheetProtection selectLockedCells="1" selectUnlockedCells="1"/>
  <mergeCells count="19">
    <mergeCell ref="A2:K2"/>
    <mergeCell ref="A3:K3"/>
    <mergeCell ref="A4:K4"/>
    <mergeCell ref="A5:K5"/>
    <mergeCell ref="A6:K6"/>
    <mergeCell ref="A7:G7"/>
    <mergeCell ref="A8:A9"/>
    <mergeCell ref="B8:B9"/>
    <mergeCell ref="C8:E8"/>
    <mergeCell ref="F8:H8"/>
    <mergeCell ref="I8:K8"/>
    <mergeCell ref="B32:C32"/>
    <mergeCell ref="F32:H32"/>
    <mergeCell ref="B33:C33"/>
    <mergeCell ref="F33:H33"/>
    <mergeCell ref="F28:H28"/>
    <mergeCell ref="B29:C29"/>
    <mergeCell ref="F29:H29"/>
    <mergeCell ref="F31:H31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2.75"/>
  <cols>
    <col min="1" max="1" width="18.57421875" style="1" customWidth="1"/>
    <col min="2" max="2" width="9.140625" style="1" customWidth="1"/>
    <col min="3" max="3" width="11.140625" style="1" customWidth="1"/>
    <col min="4" max="4" width="5.140625" style="1" customWidth="1"/>
    <col min="5" max="5" width="16.57421875" style="1" customWidth="1"/>
    <col min="6" max="6" width="16.00390625" style="1" customWidth="1"/>
    <col min="7" max="7" width="17.28125" style="1" customWidth="1"/>
    <col min="8" max="16384" width="9.140625" style="1" customWidth="1"/>
  </cols>
  <sheetData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72" t="s">
        <v>371</v>
      </c>
      <c r="B3" s="372"/>
      <c r="C3" s="372"/>
      <c r="D3" s="372"/>
      <c r="E3" s="372"/>
      <c r="F3" s="372"/>
      <c r="G3" s="372"/>
    </row>
    <row r="4" spans="1:7" ht="36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9" ht="12.75">
      <c r="A10" s="2"/>
      <c r="B10" s="2"/>
      <c r="C10" s="2"/>
      <c r="D10" s="2"/>
      <c r="E10" s="2"/>
      <c r="F10" s="2"/>
      <c r="I10" s="5"/>
    </row>
    <row r="11" spans="1:7" ht="33" customHeight="1">
      <c r="A11" s="390" t="s">
        <v>171</v>
      </c>
      <c r="B11" s="390"/>
      <c r="C11" s="390"/>
      <c r="D11" s="390"/>
      <c r="E11" s="43" t="s">
        <v>204</v>
      </c>
      <c r="F11" s="43" t="s">
        <v>205</v>
      </c>
      <c r="G11" s="43" t="s">
        <v>206</v>
      </c>
    </row>
    <row r="12" spans="1:8" ht="24.75" customHeight="1">
      <c r="A12" s="348"/>
      <c r="B12" s="348"/>
      <c r="C12" s="348"/>
      <c r="D12" s="348"/>
      <c r="E12" s="84">
        <v>0</v>
      </c>
      <c r="F12" s="84">
        <v>0</v>
      </c>
      <c r="G12" s="84">
        <v>0</v>
      </c>
      <c r="H12" s="85"/>
    </row>
    <row r="13" spans="1:7" ht="24.75" customHeight="1">
      <c r="A13" s="348"/>
      <c r="B13" s="348"/>
      <c r="C13" s="348"/>
      <c r="D13" s="348"/>
      <c r="E13" s="84">
        <v>0</v>
      </c>
      <c r="F13" s="84">
        <v>0</v>
      </c>
      <c r="G13" s="84">
        <v>0</v>
      </c>
    </row>
    <row r="14" spans="1:7" ht="24.75" customHeight="1">
      <c r="A14" s="348"/>
      <c r="B14" s="348"/>
      <c r="C14" s="348"/>
      <c r="D14" s="348"/>
      <c r="E14" s="84">
        <v>0</v>
      </c>
      <c r="F14" s="84">
        <v>0</v>
      </c>
      <c r="G14" s="84">
        <v>0</v>
      </c>
    </row>
    <row r="15" spans="1:7" ht="24.75" customHeight="1">
      <c r="A15" s="348"/>
      <c r="B15" s="348"/>
      <c r="C15" s="348"/>
      <c r="D15" s="348"/>
      <c r="E15" s="84">
        <v>0</v>
      </c>
      <c r="F15" s="84">
        <v>0</v>
      </c>
      <c r="G15" s="84">
        <v>0</v>
      </c>
    </row>
    <row r="16" spans="1:7" ht="24.75" customHeight="1">
      <c r="A16" s="348"/>
      <c r="B16" s="348"/>
      <c r="C16" s="348"/>
      <c r="D16" s="348"/>
      <c r="E16" s="84">
        <v>0</v>
      </c>
      <c r="F16" s="84">
        <v>0</v>
      </c>
      <c r="G16" s="84">
        <v>0</v>
      </c>
    </row>
    <row r="17" spans="1:7" ht="24.75" customHeight="1">
      <c r="A17" s="348"/>
      <c r="B17" s="348"/>
      <c r="C17" s="348"/>
      <c r="D17" s="348"/>
      <c r="E17" s="84">
        <v>0</v>
      </c>
      <c r="F17" s="84">
        <v>0</v>
      </c>
      <c r="G17" s="84">
        <v>0</v>
      </c>
    </row>
    <row r="18" spans="1:7" ht="24.75" customHeight="1">
      <c r="A18" s="348"/>
      <c r="B18" s="348"/>
      <c r="C18" s="348"/>
      <c r="D18" s="348"/>
      <c r="E18" s="84">
        <v>0</v>
      </c>
      <c r="F18" s="84">
        <v>0</v>
      </c>
      <c r="G18" s="84">
        <v>0</v>
      </c>
    </row>
    <row r="19" spans="1:7" s="5" customFormat="1" ht="24.75" customHeight="1">
      <c r="A19" s="394" t="s">
        <v>175</v>
      </c>
      <c r="B19" s="394"/>
      <c r="C19" s="394"/>
      <c r="D19" s="394"/>
      <c r="E19" s="21">
        <f>SUM(E12:E18)</f>
        <v>0</v>
      </c>
      <c r="F19" s="21">
        <f>SUM(F12:F18)</f>
        <v>0</v>
      </c>
      <c r="G19" s="21">
        <f>SUM(G12:G18)</f>
        <v>0</v>
      </c>
    </row>
    <row r="20" spans="1:7" s="5" customFormat="1" ht="24.75" customHeight="1">
      <c r="A20" s="394" t="s">
        <v>259</v>
      </c>
      <c r="B20" s="394"/>
      <c r="C20" s="394"/>
      <c r="D20" s="394"/>
      <c r="E20" s="21">
        <f>E19/1000</f>
        <v>0</v>
      </c>
      <c r="F20" s="21">
        <f>F19/1000</f>
        <v>0</v>
      </c>
      <c r="G20" s="21">
        <f>G19/1000</f>
        <v>0</v>
      </c>
    </row>
    <row r="22" spans="1:7" ht="15.75" customHeight="1">
      <c r="A22" s="6" t="s">
        <v>159</v>
      </c>
      <c r="B22" s="2"/>
      <c r="C22" s="16"/>
      <c r="D22" s="16"/>
      <c r="E22" s="2"/>
      <c r="F22" s="338"/>
      <c r="G22" s="338"/>
    </row>
    <row r="23" spans="1:7" ht="15.75" customHeight="1">
      <c r="A23" s="6"/>
      <c r="B23" s="2"/>
      <c r="C23" s="339" t="s">
        <v>177</v>
      </c>
      <c r="D23" s="339"/>
      <c r="E23" s="2"/>
      <c r="F23" s="339" t="s">
        <v>160</v>
      </c>
      <c r="G23" s="339"/>
    </row>
    <row r="24" spans="1:7" ht="15.75">
      <c r="A24" s="6"/>
      <c r="B24" s="2"/>
      <c r="C24" s="2"/>
      <c r="D24" s="2"/>
      <c r="E24" s="2"/>
      <c r="F24" s="2"/>
      <c r="G24" s="2"/>
    </row>
    <row r="25" spans="1:8" ht="15.75" customHeight="1">
      <c r="A25" s="6" t="s">
        <v>178</v>
      </c>
      <c r="B25" s="2"/>
      <c r="C25" s="16"/>
      <c r="D25" s="16"/>
      <c r="E25" s="2"/>
      <c r="F25" s="338"/>
      <c r="G25" s="338"/>
      <c r="H25" s="83"/>
    </row>
    <row r="26" spans="1:8" ht="15.75" customHeight="1">
      <c r="A26" s="14"/>
      <c r="B26" s="14"/>
      <c r="C26" s="339" t="s">
        <v>177</v>
      </c>
      <c r="D26" s="339"/>
      <c r="E26" s="2"/>
      <c r="F26" s="339" t="s">
        <v>160</v>
      </c>
      <c r="G26" s="339"/>
      <c r="H26" s="18"/>
    </row>
    <row r="27" spans="1:8" ht="15.75">
      <c r="A27" s="6"/>
      <c r="B27" s="2"/>
      <c r="C27" s="2"/>
      <c r="D27" s="17"/>
      <c r="E27" s="2"/>
      <c r="F27" s="2"/>
      <c r="G27" s="2"/>
      <c r="H27" s="17"/>
    </row>
    <row r="28" spans="1:8" ht="15.75" customHeight="1">
      <c r="A28" s="14"/>
      <c r="B28" s="17"/>
      <c r="C28" s="17"/>
      <c r="D28" s="17"/>
      <c r="E28" s="393"/>
      <c r="F28" s="393"/>
      <c r="G28" s="393"/>
      <c r="H28" s="83"/>
    </row>
    <row r="29" spans="1:8" ht="15.75" customHeight="1">
      <c r="A29" s="14"/>
      <c r="B29" s="360"/>
      <c r="C29" s="360"/>
      <c r="D29" s="41"/>
      <c r="E29" s="360"/>
      <c r="F29" s="360"/>
      <c r="G29" s="360"/>
      <c r="H29" s="18"/>
    </row>
  </sheetData>
  <sheetProtection selectLockedCells="1" selectUnlockedCells="1"/>
  <mergeCells count="25">
    <mergeCell ref="A6:G6"/>
    <mergeCell ref="A7:F7"/>
    <mergeCell ref="A11:D11"/>
    <mergeCell ref="A12:D12"/>
    <mergeCell ref="A2:G2"/>
    <mergeCell ref="A3:G3"/>
    <mergeCell ref="A4:G4"/>
    <mergeCell ref="A5:G5"/>
    <mergeCell ref="A17:D17"/>
    <mergeCell ref="A18:D18"/>
    <mergeCell ref="A19:D19"/>
    <mergeCell ref="A20:D20"/>
    <mergeCell ref="A13:D13"/>
    <mergeCell ref="A14:D14"/>
    <mergeCell ref="A15:D15"/>
    <mergeCell ref="A16:D16"/>
    <mergeCell ref="C26:D26"/>
    <mergeCell ref="F26:G26"/>
    <mergeCell ref="E28:G28"/>
    <mergeCell ref="B29:C29"/>
    <mergeCell ref="E29:G29"/>
    <mergeCell ref="F22:G22"/>
    <mergeCell ref="C23:D23"/>
    <mergeCell ref="F23:G23"/>
    <mergeCell ref="F25:G25"/>
  </mergeCells>
  <printOptions/>
  <pageMargins left="0.9798611111111111" right="0.19652777777777777" top="0.9840277777777777" bottom="0.9840277777777777" header="0.5118055555555555" footer="0.5118055555555555"/>
  <pageSetup horizontalDpi="300" verticalDpi="300" orientation="portrait" paperSize="9" scale="92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K33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18.28125" style="1" customWidth="1"/>
    <col min="2" max="2" width="6.7109375" style="1" customWidth="1"/>
    <col min="3" max="3" width="7.8515625" style="1" customWidth="1"/>
    <col min="4" max="4" width="5.7109375" style="1" customWidth="1"/>
    <col min="5" max="5" width="8.421875" style="1" customWidth="1"/>
    <col min="6" max="6" width="7.7109375" style="1" customWidth="1"/>
    <col min="7" max="7" width="8.00390625" style="1" customWidth="1"/>
    <col min="8" max="8" width="9.00390625" style="1" customWidth="1"/>
    <col min="9" max="9" width="8.28125" style="1" customWidth="1"/>
    <col min="10" max="10" width="7.140625" style="1" customWidth="1"/>
    <col min="11" max="16384" width="9.140625" style="1" customWidth="1"/>
  </cols>
  <sheetData>
    <row r="2" spans="1:11" ht="15.75" customHeight="1">
      <c r="A2" s="344" t="s">
        <v>167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72.75" customHeight="1">
      <c r="A3" s="372" t="s">
        <v>372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42.7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 ht="15.75" customHeight="1">
      <c r="A5" s="354" t="s">
        <v>169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1" ht="15.75" customHeight="1">
      <c r="A6" s="342" t="s">
        <v>170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</row>
    <row r="7" spans="1:7" ht="15.75" customHeight="1">
      <c r="A7" s="342"/>
      <c r="B7" s="342"/>
      <c r="C7" s="342"/>
      <c r="D7" s="342"/>
      <c r="E7" s="342"/>
      <c r="F7" s="342"/>
      <c r="G7" s="342"/>
    </row>
    <row r="8" spans="1:11" ht="36" customHeight="1">
      <c r="A8" s="405" t="s">
        <v>171</v>
      </c>
      <c r="B8" s="406" t="s">
        <v>191</v>
      </c>
      <c r="C8" s="407" t="s">
        <v>369</v>
      </c>
      <c r="D8" s="407"/>
      <c r="E8" s="407"/>
      <c r="F8" s="407" t="s">
        <v>286</v>
      </c>
      <c r="G8" s="407"/>
      <c r="H8" s="407"/>
      <c r="I8" s="407" t="s">
        <v>373</v>
      </c>
      <c r="J8" s="407"/>
      <c r="K8" s="407"/>
    </row>
    <row r="9" spans="1:11" ht="12.75" customHeight="1">
      <c r="A9" s="405"/>
      <c r="B9" s="406"/>
      <c r="C9" s="141" t="s">
        <v>195</v>
      </c>
      <c r="D9" s="141" t="s">
        <v>196</v>
      </c>
      <c r="E9" s="141" t="s">
        <v>269</v>
      </c>
      <c r="F9" s="141" t="s">
        <v>195</v>
      </c>
      <c r="G9" s="141" t="s">
        <v>196</v>
      </c>
      <c r="H9" s="141" t="s">
        <v>269</v>
      </c>
      <c r="I9" s="141" t="s">
        <v>195</v>
      </c>
      <c r="J9" s="141" t="s">
        <v>196</v>
      </c>
      <c r="K9" s="141" t="s">
        <v>269</v>
      </c>
    </row>
    <row r="10" spans="1:11" ht="15.75" customHeight="1">
      <c r="A10" s="142"/>
      <c r="B10" s="142"/>
      <c r="C10" s="193"/>
      <c r="D10" s="193"/>
      <c r="E10" s="194">
        <f>C10*D10</f>
        <v>0</v>
      </c>
      <c r="F10" s="193"/>
      <c r="G10" s="193"/>
      <c r="H10" s="194">
        <f>F10*G10</f>
        <v>0</v>
      </c>
      <c r="I10" s="195"/>
      <c r="J10" s="195"/>
      <c r="K10" s="194">
        <f>I10*J10</f>
        <v>0</v>
      </c>
    </row>
    <row r="11" spans="1:11" ht="15.75" customHeight="1">
      <c r="A11" s="142"/>
      <c r="B11" s="142"/>
      <c r="C11" s="193"/>
      <c r="D11" s="193"/>
      <c r="E11" s="194">
        <f aca="true" t="shared" si="0" ref="E11:E25">C11*D11</f>
        <v>0</v>
      </c>
      <c r="F11" s="193"/>
      <c r="G11" s="193"/>
      <c r="H11" s="194">
        <f aca="true" t="shared" si="1" ref="H11:H25">F11*G11</f>
        <v>0</v>
      </c>
      <c r="I11" s="195"/>
      <c r="J11" s="195"/>
      <c r="K11" s="194">
        <f aca="true" t="shared" si="2" ref="K11:K25">I11*J11</f>
        <v>0</v>
      </c>
    </row>
    <row r="12" spans="1:11" ht="15.75" customHeight="1">
      <c r="A12" s="142"/>
      <c r="B12" s="142"/>
      <c r="C12" s="193"/>
      <c r="D12" s="193"/>
      <c r="E12" s="194">
        <f t="shared" si="0"/>
        <v>0</v>
      </c>
      <c r="F12" s="193"/>
      <c r="G12" s="193"/>
      <c r="H12" s="194">
        <f t="shared" si="1"/>
        <v>0</v>
      </c>
      <c r="I12" s="195"/>
      <c r="J12" s="195"/>
      <c r="K12" s="194">
        <f t="shared" si="2"/>
        <v>0</v>
      </c>
    </row>
    <row r="13" spans="1:11" ht="15.75" customHeight="1">
      <c r="A13" s="142"/>
      <c r="B13" s="142"/>
      <c r="C13" s="193"/>
      <c r="D13" s="193"/>
      <c r="E13" s="194">
        <f t="shared" si="0"/>
        <v>0</v>
      </c>
      <c r="F13" s="193"/>
      <c r="G13" s="193"/>
      <c r="H13" s="194">
        <f t="shared" si="1"/>
        <v>0</v>
      </c>
      <c r="I13" s="195"/>
      <c r="J13" s="195"/>
      <c r="K13" s="194">
        <f t="shared" si="2"/>
        <v>0</v>
      </c>
    </row>
    <row r="14" spans="1:11" ht="15.75" customHeight="1">
      <c r="A14" s="142"/>
      <c r="B14" s="142"/>
      <c r="C14" s="193"/>
      <c r="D14" s="193"/>
      <c r="E14" s="194">
        <f t="shared" si="0"/>
        <v>0</v>
      </c>
      <c r="F14" s="193"/>
      <c r="G14" s="193"/>
      <c r="H14" s="194">
        <f t="shared" si="1"/>
        <v>0</v>
      </c>
      <c r="I14" s="195"/>
      <c r="J14" s="195"/>
      <c r="K14" s="194">
        <f t="shared" si="2"/>
        <v>0</v>
      </c>
    </row>
    <row r="15" spans="1:11" ht="15.75" customHeight="1">
      <c r="A15" s="142"/>
      <c r="B15" s="142"/>
      <c r="C15" s="193"/>
      <c r="D15" s="193"/>
      <c r="E15" s="194">
        <f t="shared" si="0"/>
        <v>0</v>
      </c>
      <c r="F15" s="193"/>
      <c r="G15" s="193"/>
      <c r="H15" s="194">
        <f t="shared" si="1"/>
        <v>0</v>
      </c>
      <c r="I15" s="195"/>
      <c r="J15" s="195"/>
      <c r="K15" s="194">
        <f t="shared" si="2"/>
        <v>0</v>
      </c>
    </row>
    <row r="16" spans="1:11" ht="15.75" customHeight="1">
      <c r="A16" s="142"/>
      <c r="B16" s="142"/>
      <c r="C16" s="193"/>
      <c r="D16" s="193"/>
      <c r="E16" s="194">
        <f t="shared" si="0"/>
        <v>0</v>
      </c>
      <c r="F16" s="193"/>
      <c r="G16" s="193"/>
      <c r="H16" s="194">
        <f t="shared" si="1"/>
        <v>0</v>
      </c>
      <c r="I16" s="195"/>
      <c r="J16" s="195"/>
      <c r="K16" s="194">
        <f t="shared" si="2"/>
        <v>0</v>
      </c>
    </row>
    <row r="17" spans="1:11" ht="15.75" customHeight="1">
      <c r="A17" s="142"/>
      <c r="B17" s="142"/>
      <c r="C17" s="193"/>
      <c r="D17" s="193"/>
      <c r="E17" s="194">
        <f t="shared" si="0"/>
        <v>0</v>
      </c>
      <c r="F17" s="193"/>
      <c r="G17" s="193"/>
      <c r="H17" s="194">
        <f t="shared" si="1"/>
        <v>0</v>
      </c>
      <c r="I17" s="195"/>
      <c r="J17" s="195"/>
      <c r="K17" s="194">
        <f t="shared" si="2"/>
        <v>0</v>
      </c>
    </row>
    <row r="18" spans="1:11" ht="15.75" customHeight="1">
      <c r="A18" s="142"/>
      <c r="B18" s="142"/>
      <c r="C18" s="193"/>
      <c r="D18" s="193"/>
      <c r="E18" s="194">
        <f t="shared" si="0"/>
        <v>0</v>
      </c>
      <c r="F18" s="193"/>
      <c r="G18" s="193"/>
      <c r="H18" s="194">
        <f t="shared" si="1"/>
        <v>0</v>
      </c>
      <c r="I18" s="195"/>
      <c r="J18" s="195"/>
      <c r="K18" s="194">
        <f t="shared" si="2"/>
        <v>0</v>
      </c>
    </row>
    <row r="19" spans="1:11" ht="15.75" customHeight="1">
      <c r="A19" s="142"/>
      <c r="B19" s="142"/>
      <c r="C19" s="193"/>
      <c r="D19" s="193"/>
      <c r="E19" s="194">
        <f t="shared" si="0"/>
        <v>0</v>
      </c>
      <c r="F19" s="193"/>
      <c r="G19" s="193"/>
      <c r="H19" s="194">
        <f t="shared" si="1"/>
        <v>0</v>
      </c>
      <c r="I19" s="195"/>
      <c r="J19" s="195"/>
      <c r="K19" s="194">
        <f t="shared" si="2"/>
        <v>0</v>
      </c>
    </row>
    <row r="20" spans="1:11" ht="15.75" customHeight="1">
      <c r="A20" s="142"/>
      <c r="B20" s="142"/>
      <c r="C20" s="193"/>
      <c r="D20" s="193"/>
      <c r="E20" s="194">
        <f t="shared" si="0"/>
        <v>0</v>
      </c>
      <c r="F20" s="193"/>
      <c r="G20" s="193"/>
      <c r="H20" s="194">
        <f t="shared" si="1"/>
        <v>0</v>
      </c>
      <c r="I20" s="195"/>
      <c r="J20" s="195"/>
      <c r="K20" s="194">
        <f t="shared" si="2"/>
        <v>0</v>
      </c>
    </row>
    <row r="21" spans="1:11" ht="15.75" customHeight="1">
      <c r="A21" s="142"/>
      <c r="B21" s="142"/>
      <c r="C21" s="193"/>
      <c r="D21" s="193"/>
      <c r="E21" s="194">
        <f t="shared" si="0"/>
        <v>0</v>
      </c>
      <c r="F21" s="193"/>
      <c r="G21" s="193"/>
      <c r="H21" s="194">
        <f t="shared" si="1"/>
        <v>0</v>
      </c>
      <c r="I21" s="195"/>
      <c r="J21" s="195"/>
      <c r="K21" s="194">
        <f t="shared" si="2"/>
        <v>0</v>
      </c>
    </row>
    <row r="22" spans="1:11" ht="15.75" customHeight="1">
      <c r="A22" s="142"/>
      <c r="B22" s="142"/>
      <c r="C22" s="193"/>
      <c r="D22" s="193"/>
      <c r="E22" s="194">
        <f t="shared" si="0"/>
        <v>0</v>
      </c>
      <c r="F22" s="193"/>
      <c r="G22" s="193"/>
      <c r="H22" s="194">
        <f t="shared" si="1"/>
        <v>0</v>
      </c>
      <c r="I22" s="195"/>
      <c r="J22" s="195"/>
      <c r="K22" s="194">
        <f t="shared" si="2"/>
        <v>0</v>
      </c>
    </row>
    <row r="23" spans="1:11" ht="15.75" customHeight="1">
      <c r="A23" s="142"/>
      <c r="B23" s="142"/>
      <c r="C23" s="193"/>
      <c r="D23" s="193"/>
      <c r="E23" s="194">
        <f t="shared" si="0"/>
        <v>0</v>
      </c>
      <c r="F23" s="193"/>
      <c r="G23" s="193"/>
      <c r="H23" s="194">
        <f t="shared" si="1"/>
        <v>0</v>
      </c>
      <c r="I23" s="195"/>
      <c r="J23" s="195"/>
      <c r="K23" s="194">
        <f t="shared" si="2"/>
        <v>0</v>
      </c>
    </row>
    <row r="24" spans="1:11" ht="15.75" customHeight="1">
      <c r="A24" s="142"/>
      <c r="B24" s="142"/>
      <c r="C24" s="193"/>
      <c r="D24" s="193"/>
      <c r="E24" s="194">
        <f t="shared" si="0"/>
        <v>0</v>
      </c>
      <c r="F24" s="193"/>
      <c r="G24" s="193"/>
      <c r="H24" s="194">
        <f t="shared" si="1"/>
        <v>0</v>
      </c>
      <c r="I24" s="195"/>
      <c r="J24" s="195"/>
      <c r="K24" s="194">
        <f t="shared" si="2"/>
        <v>0</v>
      </c>
    </row>
    <row r="25" spans="1:11" ht="15.75" customHeight="1">
      <c r="A25" s="143"/>
      <c r="B25" s="143"/>
      <c r="C25" s="196"/>
      <c r="D25" s="196"/>
      <c r="E25" s="194">
        <f t="shared" si="0"/>
        <v>0</v>
      </c>
      <c r="F25" s="196"/>
      <c r="G25" s="196"/>
      <c r="H25" s="194">
        <f t="shared" si="1"/>
        <v>0</v>
      </c>
      <c r="I25" s="195"/>
      <c r="J25" s="195"/>
      <c r="K25" s="194">
        <f t="shared" si="2"/>
        <v>0</v>
      </c>
    </row>
    <row r="26" spans="1:11" ht="15.75">
      <c r="A26" s="144" t="s">
        <v>175</v>
      </c>
      <c r="B26" s="145" t="s">
        <v>198</v>
      </c>
      <c r="C26" s="197"/>
      <c r="D26" s="197"/>
      <c r="E26" s="198">
        <f>SUM(E10:E25)</f>
        <v>0</v>
      </c>
      <c r="F26" s="197"/>
      <c r="G26" s="197"/>
      <c r="H26" s="199">
        <f>SUM(H10:H25)</f>
        <v>0</v>
      </c>
      <c r="I26" s="197"/>
      <c r="J26" s="197"/>
      <c r="K26" s="199">
        <f>SUM(K10:K25)</f>
        <v>0</v>
      </c>
    </row>
    <row r="27" spans="1:11" ht="15.75">
      <c r="A27" s="147" t="s">
        <v>259</v>
      </c>
      <c r="B27" s="148" t="s">
        <v>198</v>
      </c>
      <c r="C27" s="153"/>
      <c r="D27" s="153"/>
      <c r="E27" s="200">
        <f>E26/1000</f>
        <v>0</v>
      </c>
      <c r="F27" s="153"/>
      <c r="G27" s="153"/>
      <c r="H27" s="22">
        <f>H26/1000</f>
        <v>0</v>
      </c>
      <c r="I27" s="153"/>
      <c r="J27" s="153"/>
      <c r="K27" s="22">
        <f>K26/1000</f>
        <v>0</v>
      </c>
    </row>
    <row r="28" spans="1:8" ht="15.75" customHeight="1">
      <c r="A28" s="6" t="s">
        <v>159</v>
      </c>
      <c r="B28" s="16"/>
      <c r="C28" s="16"/>
      <c r="D28" s="17"/>
      <c r="E28" s="17"/>
      <c r="F28" s="338"/>
      <c r="G28" s="338"/>
      <c r="H28" s="338"/>
    </row>
    <row r="29" spans="1:9" ht="15.75" customHeight="1">
      <c r="A29" s="6"/>
      <c r="B29" s="339" t="s">
        <v>177</v>
      </c>
      <c r="C29" s="339"/>
      <c r="D29" s="41"/>
      <c r="E29" s="41"/>
      <c r="F29" s="339" t="s">
        <v>160</v>
      </c>
      <c r="G29" s="339"/>
      <c r="H29" s="339"/>
      <c r="I29" s="14"/>
    </row>
    <row r="30" spans="1:9" ht="15.75">
      <c r="A30" s="6"/>
      <c r="B30" s="2"/>
      <c r="C30" s="2"/>
      <c r="D30" s="17"/>
      <c r="E30" s="17"/>
      <c r="F30" s="2"/>
      <c r="G30" s="2"/>
      <c r="H30" s="2"/>
      <c r="I30" s="14"/>
    </row>
    <row r="31" spans="1:9" ht="15.75" customHeight="1">
      <c r="A31" s="6" t="s">
        <v>178</v>
      </c>
      <c r="B31" s="16"/>
      <c r="C31" s="16"/>
      <c r="D31" s="17"/>
      <c r="E31" s="17"/>
      <c r="F31" s="338"/>
      <c r="G31" s="338"/>
      <c r="H31" s="338"/>
      <c r="I31" s="14"/>
    </row>
    <row r="32" spans="1:9" ht="15.75" customHeight="1">
      <c r="A32" s="14"/>
      <c r="B32" s="339" t="s">
        <v>177</v>
      </c>
      <c r="C32" s="339"/>
      <c r="D32" s="41"/>
      <c r="E32" s="41"/>
      <c r="F32" s="360" t="s">
        <v>160</v>
      </c>
      <c r="G32" s="360"/>
      <c r="H32" s="360"/>
      <c r="I32" s="14"/>
    </row>
    <row r="33" spans="1:9" ht="15.75" customHeight="1">
      <c r="A33" s="14"/>
      <c r="B33" s="360"/>
      <c r="C33" s="360"/>
      <c r="D33" s="41"/>
      <c r="E33" s="41"/>
      <c r="F33" s="360"/>
      <c r="G33" s="360"/>
      <c r="H33" s="360"/>
      <c r="I33" s="14"/>
    </row>
  </sheetData>
  <sheetProtection selectLockedCells="1" selectUnlockedCells="1"/>
  <mergeCells count="19">
    <mergeCell ref="A2:K2"/>
    <mergeCell ref="A3:K3"/>
    <mergeCell ref="A4:K4"/>
    <mergeCell ref="A5:K5"/>
    <mergeCell ref="A6:K6"/>
    <mergeCell ref="A7:G7"/>
    <mergeCell ref="A8:A9"/>
    <mergeCell ref="B8:B9"/>
    <mergeCell ref="C8:E8"/>
    <mergeCell ref="F8:H8"/>
    <mergeCell ref="I8:K8"/>
    <mergeCell ref="B32:C32"/>
    <mergeCell ref="F32:H32"/>
    <mergeCell ref="B33:C33"/>
    <mergeCell ref="F33:H33"/>
    <mergeCell ref="F28:H28"/>
    <mergeCell ref="B29:C29"/>
    <mergeCell ref="F29:H29"/>
    <mergeCell ref="F31:H31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3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8.28125" style="1" customWidth="1"/>
    <col min="2" max="2" width="6.7109375" style="1" customWidth="1"/>
    <col min="3" max="3" width="7.8515625" style="1" customWidth="1"/>
    <col min="4" max="4" width="5.7109375" style="1" customWidth="1"/>
    <col min="5" max="5" width="8.421875" style="1" customWidth="1"/>
    <col min="6" max="6" width="7.7109375" style="1" customWidth="1"/>
    <col min="7" max="7" width="8.00390625" style="1" customWidth="1"/>
    <col min="8" max="8" width="9.00390625" style="1" customWidth="1"/>
    <col min="9" max="9" width="8.28125" style="1" customWidth="1"/>
    <col min="10" max="10" width="7.140625" style="1" customWidth="1"/>
    <col min="11" max="16384" width="9.140625" style="1" customWidth="1"/>
  </cols>
  <sheetData>
    <row r="2" spans="1:11" ht="15.75" customHeight="1">
      <c r="A2" s="344" t="s">
        <v>167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72.75" customHeight="1">
      <c r="A3" s="372" t="s">
        <v>374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42.7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 ht="15.75" customHeight="1">
      <c r="A5" s="354" t="s">
        <v>169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1" ht="15.75" customHeight="1">
      <c r="A6" s="342" t="s">
        <v>170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</row>
    <row r="7" spans="1:7" ht="15.75" customHeight="1">
      <c r="A7" s="342"/>
      <c r="B7" s="342"/>
      <c r="C7" s="342"/>
      <c r="D7" s="342"/>
      <c r="E7" s="342"/>
      <c r="F7" s="342"/>
      <c r="G7" s="342"/>
    </row>
    <row r="8" spans="1:11" ht="36" customHeight="1">
      <c r="A8" s="405" t="s">
        <v>171</v>
      </c>
      <c r="B8" s="406" t="s">
        <v>191</v>
      </c>
      <c r="C8" s="407" t="s">
        <v>369</v>
      </c>
      <c r="D8" s="407"/>
      <c r="E8" s="407"/>
      <c r="F8" s="407" t="s">
        <v>286</v>
      </c>
      <c r="G8" s="407"/>
      <c r="H8" s="407"/>
      <c r="I8" s="407" t="s">
        <v>373</v>
      </c>
      <c r="J8" s="407"/>
      <c r="K8" s="407"/>
    </row>
    <row r="9" spans="1:11" ht="12.75" customHeight="1">
      <c r="A9" s="405"/>
      <c r="B9" s="406"/>
      <c r="C9" s="141" t="s">
        <v>195</v>
      </c>
      <c r="D9" s="141" t="s">
        <v>196</v>
      </c>
      <c r="E9" s="141" t="s">
        <v>269</v>
      </c>
      <c r="F9" s="141" t="s">
        <v>195</v>
      </c>
      <c r="G9" s="141" t="s">
        <v>196</v>
      </c>
      <c r="H9" s="141" t="s">
        <v>269</v>
      </c>
      <c r="I9" s="141" t="s">
        <v>195</v>
      </c>
      <c r="J9" s="141" t="s">
        <v>196</v>
      </c>
      <c r="K9" s="141" t="s">
        <v>269</v>
      </c>
    </row>
    <row r="10" spans="1:11" ht="15.75" customHeight="1">
      <c r="A10" s="142"/>
      <c r="B10" s="142"/>
      <c r="C10" s="142"/>
      <c r="D10" s="142"/>
      <c r="E10" s="194">
        <f>C10*D10</f>
        <v>0</v>
      </c>
      <c r="F10" s="142"/>
      <c r="G10" s="142"/>
      <c r="H10" s="194">
        <f>F10*G10</f>
        <v>0</v>
      </c>
      <c r="I10" s="82"/>
      <c r="J10" s="82"/>
      <c r="K10" s="194">
        <f>I10*J10</f>
        <v>0</v>
      </c>
    </row>
    <row r="11" spans="1:11" ht="15.75" customHeight="1">
      <c r="A11" s="142"/>
      <c r="B11" s="142"/>
      <c r="C11" s="142"/>
      <c r="D11" s="142"/>
      <c r="E11" s="194">
        <f aca="true" t="shared" si="0" ref="E11:E25">C11*D11</f>
        <v>0</v>
      </c>
      <c r="F11" s="142"/>
      <c r="G11" s="142"/>
      <c r="H11" s="194">
        <f aca="true" t="shared" si="1" ref="H11:H25">F11*G11</f>
        <v>0</v>
      </c>
      <c r="I11" s="82"/>
      <c r="J11" s="82"/>
      <c r="K11" s="194">
        <f aca="true" t="shared" si="2" ref="K11:K25">I11*J11</f>
        <v>0</v>
      </c>
    </row>
    <row r="12" spans="1:11" ht="15.75" customHeight="1">
      <c r="A12" s="142"/>
      <c r="B12" s="142"/>
      <c r="C12" s="142"/>
      <c r="D12" s="142"/>
      <c r="E12" s="194">
        <f t="shared" si="0"/>
        <v>0</v>
      </c>
      <c r="F12" s="142"/>
      <c r="G12" s="142"/>
      <c r="H12" s="194">
        <f t="shared" si="1"/>
        <v>0</v>
      </c>
      <c r="I12" s="82"/>
      <c r="J12" s="82"/>
      <c r="K12" s="194">
        <f t="shared" si="2"/>
        <v>0</v>
      </c>
    </row>
    <row r="13" spans="1:11" ht="15.75" customHeight="1">
      <c r="A13" s="142"/>
      <c r="B13" s="142"/>
      <c r="C13" s="142"/>
      <c r="D13" s="142"/>
      <c r="E13" s="194">
        <f t="shared" si="0"/>
        <v>0</v>
      </c>
      <c r="F13" s="142"/>
      <c r="G13" s="142"/>
      <c r="H13" s="194">
        <f t="shared" si="1"/>
        <v>0</v>
      </c>
      <c r="I13" s="82"/>
      <c r="J13" s="82"/>
      <c r="K13" s="194">
        <f t="shared" si="2"/>
        <v>0</v>
      </c>
    </row>
    <row r="14" spans="1:11" ht="15.75" customHeight="1">
      <c r="A14" s="142"/>
      <c r="B14" s="142"/>
      <c r="C14" s="142"/>
      <c r="D14" s="142"/>
      <c r="E14" s="194">
        <f t="shared" si="0"/>
        <v>0</v>
      </c>
      <c r="F14" s="142"/>
      <c r="G14" s="142"/>
      <c r="H14" s="194">
        <f t="shared" si="1"/>
        <v>0</v>
      </c>
      <c r="I14" s="82"/>
      <c r="J14" s="82"/>
      <c r="K14" s="194">
        <f t="shared" si="2"/>
        <v>0</v>
      </c>
    </row>
    <row r="15" spans="1:11" ht="15.75" customHeight="1">
      <c r="A15" s="142"/>
      <c r="B15" s="142"/>
      <c r="C15" s="142"/>
      <c r="D15" s="142"/>
      <c r="E15" s="194">
        <f t="shared" si="0"/>
        <v>0</v>
      </c>
      <c r="F15" s="142"/>
      <c r="G15" s="142"/>
      <c r="H15" s="194">
        <f t="shared" si="1"/>
        <v>0</v>
      </c>
      <c r="I15" s="82"/>
      <c r="J15" s="82"/>
      <c r="K15" s="194">
        <f t="shared" si="2"/>
        <v>0</v>
      </c>
    </row>
    <row r="16" spans="1:11" ht="15.75" customHeight="1">
      <c r="A16" s="142"/>
      <c r="B16" s="142"/>
      <c r="C16" s="142"/>
      <c r="D16" s="142"/>
      <c r="E16" s="194">
        <f t="shared" si="0"/>
        <v>0</v>
      </c>
      <c r="F16" s="142"/>
      <c r="G16" s="142"/>
      <c r="H16" s="194">
        <f t="shared" si="1"/>
        <v>0</v>
      </c>
      <c r="I16" s="82"/>
      <c r="J16" s="82"/>
      <c r="K16" s="194">
        <f t="shared" si="2"/>
        <v>0</v>
      </c>
    </row>
    <row r="17" spans="1:11" ht="15.75" customHeight="1">
      <c r="A17" s="142"/>
      <c r="B17" s="142"/>
      <c r="C17" s="142"/>
      <c r="D17" s="142"/>
      <c r="E17" s="194">
        <f t="shared" si="0"/>
        <v>0</v>
      </c>
      <c r="F17" s="142"/>
      <c r="G17" s="142"/>
      <c r="H17" s="194">
        <f t="shared" si="1"/>
        <v>0</v>
      </c>
      <c r="I17" s="82"/>
      <c r="J17" s="82"/>
      <c r="K17" s="194">
        <f t="shared" si="2"/>
        <v>0</v>
      </c>
    </row>
    <row r="18" spans="1:11" ht="15.75" customHeight="1">
      <c r="A18" s="142"/>
      <c r="B18" s="142"/>
      <c r="C18" s="142"/>
      <c r="D18" s="142"/>
      <c r="E18" s="194">
        <f t="shared" si="0"/>
        <v>0</v>
      </c>
      <c r="F18" s="142"/>
      <c r="G18" s="142"/>
      <c r="H18" s="194">
        <f t="shared" si="1"/>
        <v>0</v>
      </c>
      <c r="I18" s="82"/>
      <c r="J18" s="82"/>
      <c r="K18" s="194">
        <f t="shared" si="2"/>
        <v>0</v>
      </c>
    </row>
    <row r="19" spans="1:11" ht="15.75" customHeight="1">
      <c r="A19" s="142"/>
      <c r="B19" s="142"/>
      <c r="C19" s="142"/>
      <c r="D19" s="142"/>
      <c r="E19" s="194">
        <f t="shared" si="0"/>
        <v>0</v>
      </c>
      <c r="F19" s="142"/>
      <c r="G19" s="142"/>
      <c r="H19" s="194">
        <f t="shared" si="1"/>
        <v>0</v>
      </c>
      <c r="I19" s="82"/>
      <c r="J19" s="82"/>
      <c r="K19" s="194">
        <f t="shared" si="2"/>
        <v>0</v>
      </c>
    </row>
    <row r="20" spans="1:11" ht="15.75" customHeight="1">
      <c r="A20" s="142"/>
      <c r="B20" s="142"/>
      <c r="C20" s="142"/>
      <c r="D20" s="142"/>
      <c r="E20" s="194">
        <f t="shared" si="0"/>
        <v>0</v>
      </c>
      <c r="F20" s="142"/>
      <c r="G20" s="142"/>
      <c r="H20" s="194">
        <f t="shared" si="1"/>
        <v>0</v>
      </c>
      <c r="I20" s="82"/>
      <c r="J20" s="82"/>
      <c r="K20" s="194">
        <f t="shared" si="2"/>
        <v>0</v>
      </c>
    </row>
    <row r="21" spans="1:11" ht="15.75" customHeight="1">
      <c r="A21" s="142"/>
      <c r="B21" s="142"/>
      <c r="C21" s="142"/>
      <c r="D21" s="142"/>
      <c r="E21" s="194">
        <f t="shared" si="0"/>
        <v>0</v>
      </c>
      <c r="F21" s="142"/>
      <c r="G21" s="142"/>
      <c r="H21" s="194">
        <f t="shared" si="1"/>
        <v>0</v>
      </c>
      <c r="I21" s="82"/>
      <c r="J21" s="82"/>
      <c r="K21" s="194">
        <f t="shared" si="2"/>
        <v>0</v>
      </c>
    </row>
    <row r="22" spans="1:11" ht="15.75" customHeight="1">
      <c r="A22" s="142"/>
      <c r="B22" s="142"/>
      <c r="C22" s="142"/>
      <c r="D22" s="142"/>
      <c r="E22" s="194">
        <f t="shared" si="0"/>
        <v>0</v>
      </c>
      <c r="F22" s="142"/>
      <c r="G22" s="142"/>
      <c r="H22" s="194">
        <f t="shared" si="1"/>
        <v>0</v>
      </c>
      <c r="I22" s="82"/>
      <c r="J22" s="82"/>
      <c r="K22" s="194">
        <f t="shared" si="2"/>
        <v>0</v>
      </c>
    </row>
    <row r="23" spans="1:11" ht="15.75" customHeight="1">
      <c r="A23" s="142"/>
      <c r="B23" s="142"/>
      <c r="C23" s="142"/>
      <c r="D23" s="142"/>
      <c r="E23" s="194">
        <f t="shared" si="0"/>
        <v>0</v>
      </c>
      <c r="F23" s="142"/>
      <c r="G23" s="142"/>
      <c r="H23" s="194">
        <f t="shared" si="1"/>
        <v>0</v>
      </c>
      <c r="I23" s="82"/>
      <c r="J23" s="82"/>
      <c r="K23" s="194">
        <f t="shared" si="2"/>
        <v>0</v>
      </c>
    </row>
    <row r="24" spans="1:11" ht="15.75" customHeight="1">
      <c r="A24" s="142"/>
      <c r="B24" s="142"/>
      <c r="C24" s="142"/>
      <c r="D24" s="142"/>
      <c r="E24" s="194">
        <f t="shared" si="0"/>
        <v>0</v>
      </c>
      <c r="F24" s="142"/>
      <c r="G24" s="142"/>
      <c r="H24" s="194">
        <f t="shared" si="1"/>
        <v>0</v>
      </c>
      <c r="I24" s="82"/>
      <c r="J24" s="82"/>
      <c r="K24" s="194">
        <f t="shared" si="2"/>
        <v>0</v>
      </c>
    </row>
    <row r="25" spans="1:11" ht="15.75" customHeight="1">
      <c r="A25" s="143"/>
      <c r="B25" s="143"/>
      <c r="C25" s="143"/>
      <c r="D25" s="143"/>
      <c r="E25" s="9">
        <f t="shared" si="0"/>
        <v>0</v>
      </c>
      <c r="F25" s="143"/>
      <c r="G25" s="143"/>
      <c r="H25" s="9">
        <f t="shared" si="1"/>
        <v>0</v>
      </c>
      <c r="I25" s="82"/>
      <c r="J25" s="82"/>
      <c r="K25" s="9">
        <f t="shared" si="2"/>
        <v>0</v>
      </c>
    </row>
    <row r="26" spans="1:11" ht="15.75">
      <c r="A26" s="144" t="s">
        <v>175</v>
      </c>
      <c r="B26" s="145" t="s">
        <v>198</v>
      </c>
      <c r="C26" s="145"/>
      <c r="D26" s="145"/>
      <c r="E26" s="198">
        <f>SUM(E10:E25)</f>
        <v>0</v>
      </c>
      <c r="F26" s="145"/>
      <c r="G26" s="145"/>
      <c r="H26" s="198">
        <f>SUM(H10:H25)</f>
        <v>0</v>
      </c>
      <c r="I26" s="145"/>
      <c r="J26" s="145"/>
      <c r="K26" s="198">
        <f>SUM(K10:K25)</f>
        <v>0</v>
      </c>
    </row>
    <row r="27" spans="1:11" ht="15.75">
      <c r="A27" s="147" t="s">
        <v>259</v>
      </c>
      <c r="B27" s="148" t="s">
        <v>198</v>
      </c>
      <c r="C27" s="148"/>
      <c r="D27" s="148"/>
      <c r="E27" s="200">
        <f>E26/1000</f>
        <v>0</v>
      </c>
      <c r="F27" s="148"/>
      <c r="G27" s="148"/>
      <c r="H27" s="200">
        <f>H26/1000</f>
        <v>0</v>
      </c>
      <c r="I27" s="148"/>
      <c r="J27" s="148"/>
      <c r="K27" s="200">
        <f>K26/1000</f>
        <v>0</v>
      </c>
    </row>
    <row r="28" spans="1:8" ht="15.75" customHeight="1">
      <c r="A28" s="6" t="s">
        <v>159</v>
      </c>
      <c r="B28" s="16"/>
      <c r="C28" s="16"/>
      <c r="D28" s="17"/>
      <c r="E28" s="17"/>
      <c r="F28" s="338"/>
      <c r="G28" s="338"/>
      <c r="H28" s="338"/>
    </row>
    <row r="29" spans="1:9" ht="15.75" customHeight="1">
      <c r="A29" s="6"/>
      <c r="B29" s="339" t="s">
        <v>177</v>
      </c>
      <c r="C29" s="339"/>
      <c r="D29" s="41"/>
      <c r="E29" s="41"/>
      <c r="F29" s="339" t="s">
        <v>160</v>
      </c>
      <c r="G29" s="339"/>
      <c r="H29" s="339"/>
      <c r="I29" s="14"/>
    </row>
    <row r="30" spans="1:9" ht="15.75">
      <c r="A30" s="6"/>
      <c r="B30" s="2"/>
      <c r="C30" s="2"/>
      <c r="D30" s="17"/>
      <c r="E30" s="17"/>
      <c r="F30" s="2"/>
      <c r="G30" s="2"/>
      <c r="H30" s="2"/>
      <c r="I30" s="14"/>
    </row>
    <row r="31" spans="1:9" ht="15.75" customHeight="1">
      <c r="A31" s="6" t="s">
        <v>178</v>
      </c>
      <c r="B31" s="16"/>
      <c r="C31" s="16"/>
      <c r="D31" s="17"/>
      <c r="E31" s="17"/>
      <c r="F31" s="338"/>
      <c r="G31" s="338"/>
      <c r="H31" s="338"/>
      <c r="I31" s="14"/>
    </row>
    <row r="32" spans="1:9" ht="15.75" customHeight="1">
      <c r="A32" s="14"/>
      <c r="B32" s="339" t="s">
        <v>177</v>
      </c>
      <c r="C32" s="339"/>
      <c r="D32" s="41"/>
      <c r="E32" s="41"/>
      <c r="F32" s="360" t="s">
        <v>160</v>
      </c>
      <c r="G32" s="360"/>
      <c r="H32" s="360"/>
      <c r="I32" s="14"/>
    </row>
    <row r="33" spans="1:9" ht="15.75" customHeight="1">
      <c r="A33" s="14"/>
      <c r="B33" s="360"/>
      <c r="C33" s="360"/>
      <c r="D33" s="41"/>
      <c r="E33" s="41"/>
      <c r="F33" s="360"/>
      <c r="G33" s="360"/>
      <c r="H33" s="360"/>
      <c r="I33" s="14"/>
    </row>
  </sheetData>
  <sheetProtection selectLockedCells="1" selectUnlockedCells="1"/>
  <mergeCells count="19">
    <mergeCell ref="A2:K2"/>
    <mergeCell ref="A3:K3"/>
    <mergeCell ref="A4:K4"/>
    <mergeCell ref="A5:K5"/>
    <mergeCell ref="A6:K6"/>
    <mergeCell ref="A7:G7"/>
    <mergeCell ref="A8:A9"/>
    <mergeCell ref="B8:B9"/>
    <mergeCell ref="C8:E8"/>
    <mergeCell ref="F8:H8"/>
    <mergeCell ref="I8:K8"/>
    <mergeCell ref="B32:C32"/>
    <mergeCell ref="F32:H32"/>
    <mergeCell ref="B33:C33"/>
    <mergeCell ref="F33:H33"/>
    <mergeCell ref="F28:H28"/>
    <mergeCell ref="B29:C29"/>
    <mergeCell ref="F29:H29"/>
    <mergeCell ref="F31:H31"/>
  </mergeCells>
  <printOptions/>
  <pageMargins left="0.9402777777777778" right="0.19652777777777777" top="0.9840277777777777" bottom="0.9840277777777777" header="0.5118055555555555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4" width="9.140625" style="1" customWidth="1"/>
    <col min="5" max="5" width="19.28125" style="1" customWidth="1"/>
    <col min="6" max="6" width="19.7109375" style="1" customWidth="1"/>
    <col min="7" max="7" width="17.851562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44" t="s">
        <v>179</v>
      </c>
      <c r="B3" s="344"/>
      <c r="C3" s="344"/>
      <c r="D3" s="344"/>
      <c r="E3" s="344"/>
      <c r="F3" s="344"/>
      <c r="G3" s="344"/>
    </row>
    <row r="4" spans="1:7" ht="25.5" customHeight="1">
      <c r="A4" s="349"/>
      <c r="B4" s="349"/>
      <c r="C4" s="349"/>
      <c r="D4" s="349"/>
      <c r="E4" s="349"/>
      <c r="F4" s="349"/>
      <c r="G4" s="349"/>
    </row>
    <row r="5" spans="1:7" ht="15.75" customHeight="1">
      <c r="A5" s="346" t="s">
        <v>169</v>
      </c>
      <c r="B5" s="346"/>
      <c r="C5" s="346"/>
      <c r="D5" s="346"/>
      <c r="E5" s="346"/>
      <c r="F5" s="346"/>
      <c r="G5" s="346"/>
    </row>
    <row r="6" spans="1:7" ht="15.75" customHeight="1">
      <c r="A6" s="342" t="s">
        <v>180</v>
      </c>
      <c r="B6" s="342"/>
      <c r="C6" s="342"/>
      <c r="D6" s="342"/>
      <c r="E6" s="342"/>
      <c r="F6" s="342"/>
      <c r="G6" s="342"/>
    </row>
    <row r="7" spans="1:6" ht="16.5" customHeight="1">
      <c r="A7" s="342"/>
      <c r="B7" s="342"/>
      <c r="C7" s="342"/>
      <c r="D7" s="342"/>
      <c r="E7" s="342"/>
      <c r="F7" s="342"/>
    </row>
    <row r="8" spans="1:6" ht="15.75" customHeight="1">
      <c r="A8" s="342"/>
      <c r="B8" s="342"/>
      <c r="C8" s="342"/>
      <c r="D8" s="342"/>
      <c r="E8" s="342"/>
      <c r="F8" s="342"/>
    </row>
    <row r="9" spans="1:6" ht="15.75">
      <c r="A9" s="6"/>
      <c r="B9" s="6"/>
      <c r="C9" s="6"/>
      <c r="D9" s="6"/>
      <c r="E9" s="6"/>
      <c r="F9" s="6"/>
    </row>
    <row r="10" spans="1:6" ht="15.75">
      <c r="A10" s="6"/>
      <c r="B10" s="6"/>
      <c r="C10" s="6"/>
      <c r="D10" s="6"/>
      <c r="E10" s="6"/>
      <c r="F10" s="6"/>
    </row>
    <row r="11" spans="1:6" ht="15.75">
      <c r="A11" s="6"/>
      <c r="B11" s="6"/>
      <c r="C11" s="6"/>
      <c r="D11" s="6"/>
      <c r="E11" s="6"/>
      <c r="F11" s="6"/>
    </row>
    <row r="12" spans="1:7" ht="36" customHeight="1">
      <c r="A12" s="343" t="s">
        <v>171</v>
      </c>
      <c r="B12" s="343"/>
      <c r="C12" s="343"/>
      <c r="D12" s="343"/>
      <c r="E12" s="8" t="s">
        <v>172</v>
      </c>
      <c r="F12" s="8" t="s">
        <v>173</v>
      </c>
      <c r="G12" s="8" t="s">
        <v>174</v>
      </c>
    </row>
    <row r="13" spans="1:7" ht="15" customHeight="1">
      <c r="A13" s="350"/>
      <c r="B13" s="350"/>
      <c r="C13" s="350"/>
      <c r="D13" s="350"/>
      <c r="E13" s="9">
        <v>0</v>
      </c>
      <c r="F13" s="9">
        <v>0</v>
      </c>
      <c r="G13" s="9">
        <v>0</v>
      </c>
    </row>
    <row r="14" spans="1:7" ht="16.5" customHeight="1">
      <c r="A14" s="341"/>
      <c r="B14" s="341"/>
      <c r="C14" s="341"/>
      <c r="D14" s="341"/>
      <c r="E14" s="9">
        <v>0</v>
      </c>
      <c r="F14" s="9">
        <v>0</v>
      </c>
      <c r="G14" s="9">
        <v>0</v>
      </c>
    </row>
    <row r="15" spans="1:7" ht="16.5" customHeight="1">
      <c r="A15" s="341"/>
      <c r="B15" s="341"/>
      <c r="C15" s="341"/>
      <c r="D15" s="341"/>
      <c r="E15" s="9">
        <v>0</v>
      </c>
      <c r="F15" s="9">
        <v>0</v>
      </c>
      <c r="G15" s="9">
        <v>0</v>
      </c>
    </row>
    <row r="16" spans="1:7" ht="16.5" customHeight="1">
      <c r="A16" s="341"/>
      <c r="B16" s="341"/>
      <c r="C16" s="341"/>
      <c r="D16" s="341"/>
      <c r="E16" s="9">
        <v>0</v>
      </c>
      <c r="F16" s="9">
        <v>0</v>
      </c>
      <c r="G16" s="9">
        <v>0</v>
      </c>
    </row>
    <row r="17" spans="1:7" ht="16.5" customHeight="1">
      <c r="A17" s="341"/>
      <c r="B17" s="341"/>
      <c r="C17" s="341"/>
      <c r="D17" s="341"/>
      <c r="E17" s="9">
        <v>0</v>
      </c>
      <c r="F17" s="9">
        <v>0</v>
      </c>
      <c r="G17" s="9">
        <v>0</v>
      </c>
    </row>
    <row r="18" spans="1:7" ht="16.5" customHeight="1">
      <c r="A18" s="341"/>
      <c r="B18" s="341"/>
      <c r="C18" s="341"/>
      <c r="D18" s="341"/>
      <c r="E18" s="9">
        <v>0</v>
      </c>
      <c r="F18" s="9">
        <v>0</v>
      </c>
      <c r="G18" s="9">
        <v>0</v>
      </c>
    </row>
    <row r="19" spans="1:8" ht="16.5" customHeight="1">
      <c r="A19" s="340" t="s">
        <v>175</v>
      </c>
      <c r="B19" s="340"/>
      <c r="C19" s="340"/>
      <c r="D19" s="340"/>
      <c r="E19" s="21">
        <f>SUM(E13:E18)</f>
        <v>0</v>
      </c>
      <c r="F19" s="21">
        <f>SUM(F13:F18)</f>
        <v>0</v>
      </c>
      <c r="G19" s="21">
        <f>SUM(G13:G18)</f>
        <v>0</v>
      </c>
      <c r="H19" s="12"/>
    </row>
    <row r="20" spans="1:8" ht="15.75" customHeight="1">
      <c r="A20" s="340" t="s">
        <v>176</v>
      </c>
      <c r="B20" s="340"/>
      <c r="C20" s="340"/>
      <c r="D20" s="340"/>
      <c r="E20" s="21">
        <f>E19/1000</f>
        <v>0</v>
      </c>
      <c r="F20" s="21">
        <f>F19/1000</f>
        <v>0</v>
      </c>
      <c r="G20" s="21">
        <f>G19/1000</f>
        <v>0</v>
      </c>
      <c r="H20" s="13"/>
    </row>
    <row r="21" spans="1:8" ht="15.75">
      <c r="A21" s="14"/>
      <c r="B21" s="14"/>
      <c r="C21" s="14"/>
      <c r="D21" s="14"/>
      <c r="E21" s="14"/>
      <c r="F21" s="14"/>
      <c r="G21" s="15"/>
      <c r="H21" s="15"/>
    </row>
    <row r="22" spans="1:6" ht="15.75">
      <c r="A22" s="14"/>
      <c r="B22" s="14"/>
      <c r="C22" s="14"/>
      <c r="D22" s="14"/>
      <c r="E22" s="14"/>
      <c r="F22" s="14"/>
    </row>
    <row r="23" spans="1:6" ht="15.75">
      <c r="A23" s="14"/>
      <c r="B23" s="14"/>
      <c r="C23" s="14"/>
      <c r="D23" s="14"/>
      <c r="E23" s="14"/>
      <c r="F23" s="14"/>
    </row>
    <row r="24" spans="1:8" ht="15.75" customHeight="1">
      <c r="A24" s="6" t="s">
        <v>159</v>
      </c>
      <c r="B24" s="2"/>
      <c r="C24" s="16"/>
      <c r="D24" s="16"/>
      <c r="E24" s="2"/>
      <c r="F24" s="338"/>
      <c r="G24" s="338"/>
      <c r="H24" s="14"/>
    </row>
    <row r="25" spans="1:8" ht="15.75" customHeight="1">
      <c r="A25" s="6"/>
      <c r="B25" s="2"/>
      <c r="C25" s="339" t="s">
        <v>177</v>
      </c>
      <c r="D25" s="339"/>
      <c r="E25" s="2"/>
      <c r="F25" s="339" t="s">
        <v>160</v>
      </c>
      <c r="G25" s="339"/>
      <c r="H25" s="14"/>
    </row>
    <row r="26" spans="1:8" ht="15.75">
      <c r="A26" s="6"/>
      <c r="B26" s="2"/>
      <c r="C26" s="2"/>
      <c r="D26" s="2"/>
      <c r="E26" s="2"/>
      <c r="F26" s="2"/>
      <c r="G26" s="2"/>
      <c r="H26" s="14"/>
    </row>
    <row r="27" spans="1:8" ht="15.75" customHeight="1">
      <c r="A27" s="6" t="s">
        <v>178</v>
      </c>
      <c r="B27" s="2"/>
      <c r="C27" s="16"/>
      <c r="D27" s="16"/>
      <c r="E27" s="2"/>
      <c r="F27" s="338"/>
      <c r="G27" s="338"/>
      <c r="H27" s="14"/>
    </row>
    <row r="28" spans="1:8" ht="15.75" customHeight="1">
      <c r="A28" s="14"/>
      <c r="B28" s="14"/>
      <c r="C28" s="339" t="s">
        <v>177</v>
      </c>
      <c r="D28" s="339"/>
      <c r="E28" s="2"/>
      <c r="F28" s="339" t="s">
        <v>160</v>
      </c>
      <c r="G28" s="339"/>
      <c r="H28" s="14"/>
    </row>
    <row r="29" spans="1:6" ht="15.75">
      <c r="A29" s="14"/>
      <c r="B29" s="14"/>
      <c r="C29" s="14"/>
      <c r="D29" s="14"/>
      <c r="E29" s="14"/>
      <c r="F29" s="14"/>
    </row>
    <row r="30" spans="1:6" ht="15.75">
      <c r="A30" s="14"/>
      <c r="B30" s="14"/>
      <c r="C30" s="14"/>
      <c r="D30" s="14"/>
      <c r="E30" s="14"/>
      <c r="F30" s="14"/>
    </row>
    <row r="31" spans="1:6" ht="15.75">
      <c r="A31" s="14"/>
      <c r="B31" s="14"/>
      <c r="C31" s="14"/>
      <c r="D31" s="14"/>
      <c r="E31" s="14"/>
      <c r="F31" s="14"/>
    </row>
    <row r="32" spans="1:6" ht="15">
      <c r="A32" s="19"/>
      <c r="B32" s="19"/>
      <c r="C32" s="19"/>
      <c r="D32" s="19"/>
      <c r="E32" s="19"/>
      <c r="F32" s="19"/>
    </row>
    <row r="33" spans="1:6" ht="15">
      <c r="A33" s="20"/>
      <c r="B33" s="20"/>
      <c r="C33" s="20"/>
      <c r="D33" s="20"/>
      <c r="E33" s="20"/>
      <c r="F33" s="20"/>
    </row>
    <row r="34" spans="1:6" ht="15">
      <c r="A34" s="20"/>
      <c r="B34" s="20"/>
      <c r="C34" s="20"/>
      <c r="D34" s="20"/>
      <c r="E34" s="20"/>
      <c r="F34" s="20"/>
    </row>
    <row r="35" spans="1:6" ht="15">
      <c r="A35" s="20"/>
      <c r="B35" s="20"/>
      <c r="C35" s="20"/>
      <c r="D35" s="20"/>
      <c r="E35" s="20"/>
      <c r="F35" s="20"/>
    </row>
    <row r="36" ht="15">
      <c r="F36" s="20"/>
    </row>
    <row r="37" ht="15">
      <c r="F37" s="20"/>
    </row>
    <row r="38" ht="15">
      <c r="F38" s="20"/>
    </row>
    <row r="39" ht="15">
      <c r="F39" s="20"/>
    </row>
  </sheetData>
  <sheetProtection selectLockedCells="1" selectUnlockedCells="1"/>
  <mergeCells count="22">
    <mergeCell ref="A2:G2"/>
    <mergeCell ref="A3:G3"/>
    <mergeCell ref="A4:G4"/>
    <mergeCell ref="A5:G5"/>
    <mergeCell ref="A13:D13"/>
    <mergeCell ref="A14:D14"/>
    <mergeCell ref="A15:D15"/>
    <mergeCell ref="A16:D16"/>
    <mergeCell ref="A6:G6"/>
    <mergeCell ref="A7:F7"/>
    <mergeCell ref="A8:F8"/>
    <mergeCell ref="A12:D12"/>
    <mergeCell ref="F27:G27"/>
    <mergeCell ref="C28:D28"/>
    <mergeCell ref="F28:G28"/>
    <mergeCell ref="A17:D17"/>
    <mergeCell ref="A18:D18"/>
    <mergeCell ref="A19:D19"/>
    <mergeCell ref="A20:D20"/>
    <mergeCell ref="F24:G24"/>
    <mergeCell ref="C25:D25"/>
    <mergeCell ref="F25:G25"/>
  </mergeCells>
  <printOptions horizontalCentered="1"/>
  <pageMargins left="0.7875" right="0.39375" top="0.9840277777777777" bottom="0.9840277777777777" header="0.5118055555555555" footer="0.5118055555555555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4" width="9.140625" style="1" customWidth="1"/>
    <col min="5" max="5" width="17.57421875" style="1" customWidth="1"/>
    <col min="6" max="6" width="16.140625" style="1" customWidth="1"/>
    <col min="7" max="7" width="16.574218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33" customHeight="1">
      <c r="A3" s="342" t="s">
        <v>181</v>
      </c>
      <c r="B3" s="342"/>
      <c r="C3" s="342"/>
      <c r="D3" s="342"/>
      <c r="E3" s="342"/>
      <c r="F3" s="342"/>
      <c r="G3" s="342"/>
    </row>
    <row r="4" spans="1:7" ht="28.5" customHeight="1">
      <c r="A4" s="349"/>
      <c r="B4" s="349"/>
      <c r="C4" s="349"/>
      <c r="D4" s="349"/>
      <c r="E4" s="349"/>
      <c r="F4" s="349"/>
      <c r="G4" s="349"/>
    </row>
    <row r="5" spans="1:7" ht="12.75">
      <c r="A5" s="351" t="s">
        <v>169</v>
      </c>
      <c r="B5" s="351"/>
      <c r="C5" s="351"/>
      <c r="D5" s="351"/>
      <c r="E5" s="351"/>
      <c r="F5" s="351"/>
      <c r="G5" s="351"/>
    </row>
    <row r="6" spans="1:7" ht="15.75" customHeight="1">
      <c r="A6" s="344" t="s">
        <v>170</v>
      </c>
      <c r="B6" s="344"/>
      <c r="C6" s="344"/>
      <c r="D6" s="344"/>
      <c r="E6" s="344"/>
      <c r="F6" s="344"/>
      <c r="G6" s="344"/>
    </row>
    <row r="7" spans="1:6" ht="16.5" customHeight="1">
      <c r="A7" s="342"/>
      <c r="B7" s="342"/>
      <c r="C7" s="342"/>
      <c r="D7" s="342"/>
      <c r="E7" s="342"/>
      <c r="F7" s="342"/>
    </row>
    <row r="8" spans="1:9" ht="15.75" customHeight="1">
      <c r="A8" s="344"/>
      <c r="B8" s="344"/>
      <c r="C8" s="344"/>
      <c r="D8" s="344"/>
      <c r="E8" s="344"/>
      <c r="F8" s="344"/>
      <c r="I8" s="5"/>
    </row>
    <row r="9" spans="1:6" ht="15.75">
      <c r="A9" s="6"/>
      <c r="B9" s="6"/>
      <c r="C9" s="6"/>
      <c r="D9" s="6"/>
      <c r="E9" s="6"/>
      <c r="F9" s="6"/>
    </row>
    <row r="10" spans="1:6" ht="15.75">
      <c r="A10" s="6"/>
      <c r="B10" s="6"/>
      <c r="C10" s="6"/>
      <c r="D10" s="6"/>
      <c r="E10" s="6"/>
      <c r="F10" s="6"/>
    </row>
    <row r="11" spans="1:6" ht="15.75">
      <c r="A11" s="6"/>
      <c r="B11" s="6"/>
      <c r="C11" s="6"/>
      <c r="D11" s="6"/>
      <c r="E11" s="6"/>
      <c r="F11" s="6"/>
    </row>
    <row r="12" spans="1:7" ht="32.25" customHeight="1">
      <c r="A12" s="343" t="s">
        <v>171</v>
      </c>
      <c r="B12" s="343"/>
      <c r="C12" s="343"/>
      <c r="D12" s="343"/>
      <c r="E12" s="8" t="s">
        <v>172</v>
      </c>
      <c r="F12" s="8" t="s">
        <v>173</v>
      </c>
      <c r="G12" s="8" t="s">
        <v>174</v>
      </c>
    </row>
    <row r="13" spans="1:7" ht="105.75" customHeight="1">
      <c r="A13" s="350"/>
      <c r="B13" s="350"/>
      <c r="C13" s="350"/>
      <c r="D13" s="350"/>
      <c r="E13" s="9">
        <v>0</v>
      </c>
      <c r="F13" s="9">
        <v>0</v>
      </c>
      <c r="G13" s="9">
        <v>0</v>
      </c>
    </row>
    <row r="14" spans="1:7" ht="16.5" customHeight="1">
      <c r="A14" s="352"/>
      <c r="B14" s="352"/>
      <c r="C14" s="352"/>
      <c r="D14" s="352"/>
      <c r="E14" s="9">
        <v>0</v>
      </c>
      <c r="F14" s="9">
        <v>0</v>
      </c>
      <c r="G14" s="9">
        <v>0</v>
      </c>
    </row>
    <row r="15" spans="1:7" ht="16.5" customHeight="1">
      <c r="A15" s="340" t="s">
        <v>175</v>
      </c>
      <c r="B15" s="340"/>
      <c r="C15" s="340"/>
      <c r="D15" s="340"/>
      <c r="E15" s="10">
        <f>SUM(E13:E14)</f>
        <v>0</v>
      </c>
      <c r="F15" s="10">
        <f>SUM(F13:F14)</f>
        <v>0</v>
      </c>
      <c r="G15" s="10">
        <f>SUM(G13:G14)</f>
        <v>0</v>
      </c>
    </row>
    <row r="16" spans="1:7" ht="15.75" customHeight="1">
      <c r="A16" s="340" t="s">
        <v>176</v>
      </c>
      <c r="B16" s="340"/>
      <c r="C16" s="340"/>
      <c r="D16" s="340"/>
      <c r="E16" s="10">
        <f>E15/1000</f>
        <v>0</v>
      </c>
      <c r="F16" s="10">
        <f>F15/1000</f>
        <v>0</v>
      </c>
      <c r="G16" s="10">
        <f>G15/1000</f>
        <v>0</v>
      </c>
    </row>
    <row r="17" spans="1:6" ht="15.75">
      <c r="A17" s="14"/>
      <c r="B17" s="14"/>
      <c r="C17" s="14"/>
      <c r="D17" s="14"/>
      <c r="E17" s="14"/>
      <c r="F17" s="14"/>
    </row>
    <row r="18" spans="1:6" ht="15.75">
      <c r="A18" s="14"/>
      <c r="B18" s="14"/>
      <c r="C18" s="14"/>
      <c r="D18" s="14"/>
      <c r="E18" s="14"/>
      <c r="F18" s="14"/>
    </row>
    <row r="19" spans="1:6" ht="15.75">
      <c r="A19" s="14"/>
      <c r="B19" s="14"/>
      <c r="C19" s="14"/>
      <c r="D19" s="14"/>
      <c r="E19" s="14"/>
      <c r="F19" s="14"/>
    </row>
    <row r="20" spans="1:8" ht="15.75" customHeight="1">
      <c r="A20" s="6" t="s">
        <v>159</v>
      </c>
      <c r="B20" s="2"/>
      <c r="C20" s="16"/>
      <c r="D20" s="16"/>
      <c r="E20" s="2"/>
      <c r="F20" s="338"/>
      <c r="G20" s="338"/>
      <c r="H20" s="14"/>
    </row>
    <row r="21" spans="1:8" ht="15.75" customHeight="1">
      <c r="A21" s="6"/>
      <c r="B21" s="2"/>
      <c r="C21" s="339" t="s">
        <v>177</v>
      </c>
      <c r="D21" s="339"/>
      <c r="E21" s="2"/>
      <c r="F21" s="339" t="s">
        <v>160</v>
      </c>
      <c r="G21" s="339"/>
      <c r="H21" s="14"/>
    </row>
    <row r="22" spans="1:8" ht="15.75">
      <c r="A22" s="6"/>
      <c r="B22" s="2"/>
      <c r="C22" s="2"/>
      <c r="D22" s="2"/>
      <c r="E22" s="2"/>
      <c r="F22" s="2"/>
      <c r="G22" s="2"/>
      <c r="H22" s="14"/>
    </row>
    <row r="23" spans="1:8" ht="15.75" customHeight="1">
      <c r="A23" s="6" t="s">
        <v>178</v>
      </c>
      <c r="B23" s="2"/>
      <c r="C23" s="16"/>
      <c r="D23" s="16"/>
      <c r="E23" s="2"/>
      <c r="F23" s="338"/>
      <c r="G23" s="338"/>
      <c r="H23" s="14"/>
    </row>
    <row r="24" spans="1:8" ht="15.75" customHeight="1">
      <c r="A24" s="14"/>
      <c r="B24" s="14"/>
      <c r="C24" s="339" t="s">
        <v>177</v>
      </c>
      <c r="D24" s="339"/>
      <c r="E24" s="2"/>
      <c r="F24" s="339" t="s">
        <v>160</v>
      </c>
      <c r="G24" s="339"/>
      <c r="H24" s="14"/>
    </row>
    <row r="25" spans="1:6" ht="15.75">
      <c r="A25" s="14"/>
      <c r="B25" s="14"/>
      <c r="C25" s="14"/>
      <c r="D25" s="14"/>
      <c r="E25" s="14"/>
      <c r="F25" s="14"/>
    </row>
    <row r="26" spans="1:6" ht="15.75">
      <c r="A26" s="14"/>
      <c r="B26" s="14"/>
      <c r="C26" s="14"/>
      <c r="D26" s="14"/>
      <c r="E26" s="14"/>
      <c r="F26" s="14"/>
    </row>
    <row r="27" spans="1:6" ht="15.75">
      <c r="A27" s="14"/>
      <c r="B27" s="14"/>
      <c r="C27" s="14"/>
      <c r="D27" s="14"/>
      <c r="E27" s="14"/>
      <c r="F27" s="14"/>
    </row>
    <row r="28" spans="1:6" ht="15">
      <c r="A28" s="19"/>
      <c r="B28" s="19"/>
      <c r="C28" s="19"/>
      <c r="D28" s="19"/>
      <c r="E28" s="19"/>
      <c r="F28" s="19"/>
    </row>
    <row r="29" spans="1:6" ht="15">
      <c r="A29" s="20"/>
      <c r="B29" s="20"/>
      <c r="C29" s="20"/>
      <c r="D29" s="20"/>
      <c r="E29" s="20"/>
      <c r="F29" s="20"/>
    </row>
    <row r="30" spans="1:6" ht="15">
      <c r="A30" s="20"/>
      <c r="B30" s="20"/>
      <c r="C30" s="20"/>
      <c r="D30" s="20"/>
      <c r="E30" s="20"/>
      <c r="F30" s="20"/>
    </row>
    <row r="31" spans="1:6" ht="15">
      <c r="A31" s="20"/>
      <c r="B31" s="20"/>
      <c r="C31" s="20"/>
      <c r="D31" s="20"/>
      <c r="E31" s="20"/>
      <c r="F31" s="20"/>
    </row>
    <row r="32" ht="15">
      <c r="F32" s="20"/>
    </row>
    <row r="33" ht="15">
      <c r="F33" s="20"/>
    </row>
    <row r="34" ht="15">
      <c r="F34" s="20"/>
    </row>
    <row r="35" ht="15">
      <c r="F35" s="20"/>
    </row>
  </sheetData>
  <sheetProtection selectLockedCells="1" selectUnlockedCells="1"/>
  <mergeCells count="18">
    <mergeCell ref="A2:G2"/>
    <mergeCell ref="A3:G3"/>
    <mergeCell ref="A4:G4"/>
    <mergeCell ref="A5:G5"/>
    <mergeCell ref="A13:D13"/>
    <mergeCell ref="A14:D14"/>
    <mergeCell ref="A15:D15"/>
    <mergeCell ref="A16:D16"/>
    <mergeCell ref="A6:G6"/>
    <mergeCell ref="A7:F7"/>
    <mergeCell ref="A8:F8"/>
    <mergeCell ref="A12:D12"/>
    <mergeCell ref="C24:D24"/>
    <mergeCell ref="F24:G24"/>
    <mergeCell ref="F20:G20"/>
    <mergeCell ref="C21:D21"/>
    <mergeCell ref="F21:G21"/>
    <mergeCell ref="F23:G23"/>
  </mergeCells>
  <printOptions/>
  <pageMargins left="1" right="0.39375" top="0.9840277777777777" bottom="0.9840277777777777" header="0.5118055555555555" footer="0.5118055555555555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4" width="9.140625" style="1" customWidth="1"/>
    <col min="5" max="5" width="19.7109375" style="1" customWidth="1"/>
    <col min="6" max="6" width="20.28125" style="1" customWidth="1"/>
    <col min="7" max="7" width="20.0039062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38.25" customHeight="1">
      <c r="A3" s="353" t="s">
        <v>182</v>
      </c>
      <c r="B3" s="353"/>
      <c r="C3" s="353"/>
      <c r="D3" s="353"/>
      <c r="E3" s="353"/>
      <c r="F3" s="353"/>
      <c r="G3" s="353"/>
    </row>
    <row r="4" spans="1:7" ht="29.25" customHeight="1">
      <c r="A4" s="349"/>
      <c r="B4" s="349"/>
      <c r="C4" s="349"/>
      <c r="D4" s="349"/>
      <c r="E4" s="349"/>
      <c r="F4" s="349"/>
      <c r="G4" s="349"/>
    </row>
    <row r="5" spans="1:7" ht="12.75">
      <c r="A5" s="354" t="s">
        <v>169</v>
      </c>
      <c r="B5" s="354"/>
      <c r="C5" s="354"/>
      <c r="D5" s="354"/>
      <c r="E5" s="354"/>
      <c r="F5" s="354"/>
      <c r="G5" s="354"/>
    </row>
    <row r="6" spans="1:7" ht="15.7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6.5" customHeight="1">
      <c r="A7" s="342"/>
      <c r="B7" s="342"/>
      <c r="C7" s="342"/>
      <c r="D7" s="342"/>
      <c r="E7" s="342"/>
      <c r="F7" s="342"/>
    </row>
    <row r="8" spans="1:6" ht="15.75" customHeight="1">
      <c r="A8" s="342"/>
      <c r="B8" s="342"/>
      <c r="C8" s="342"/>
      <c r="D8" s="342"/>
      <c r="E8" s="342"/>
      <c r="F8" s="342"/>
    </row>
    <row r="9" spans="1:6" ht="15.75">
      <c r="A9" s="6"/>
      <c r="B9" s="6"/>
      <c r="C9" s="6"/>
      <c r="D9" s="6"/>
      <c r="E9" s="6"/>
      <c r="F9" s="6"/>
    </row>
    <row r="10" spans="1:6" ht="15.75">
      <c r="A10" s="6"/>
      <c r="B10" s="6"/>
      <c r="C10" s="6"/>
      <c r="D10" s="6"/>
      <c r="E10" s="6"/>
      <c r="F10" s="6"/>
    </row>
    <row r="11" spans="1:6" ht="15.75">
      <c r="A11" s="6"/>
      <c r="B11" s="6"/>
      <c r="C11" s="6"/>
      <c r="D11" s="6"/>
      <c r="E11" s="6"/>
      <c r="F11" s="6"/>
    </row>
    <row r="12" spans="1:7" ht="34.5" customHeight="1">
      <c r="A12" s="343" t="s">
        <v>171</v>
      </c>
      <c r="B12" s="343"/>
      <c r="C12" s="343"/>
      <c r="D12" s="343"/>
      <c r="E12" s="8" t="s">
        <v>172</v>
      </c>
      <c r="F12" s="8" t="s">
        <v>173</v>
      </c>
      <c r="G12" s="8" t="s">
        <v>174</v>
      </c>
    </row>
    <row r="13" spans="1:7" ht="15.75" customHeight="1">
      <c r="A13" s="341"/>
      <c r="B13" s="341"/>
      <c r="C13" s="341"/>
      <c r="D13" s="341"/>
      <c r="E13" s="9">
        <v>0</v>
      </c>
      <c r="F13" s="9">
        <v>0</v>
      </c>
      <c r="G13" s="9">
        <v>0</v>
      </c>
    </row>
    <row r="14" spans="1:7" ht="15.75" customHeight="1">
      <c r="A14" s="341"/>
      <c r="B14" s="341"/>
      <c r="C14" s="341"/>
      <c r="D14" s="341"/>
      <c r="E14" s="9">
        <v>0</v>
      </c>
      <c r="F14" s="9">
        <v>0</v>
      </c>
      <c r="G14" s="9">
        <v>0</v>
      </c>
    </row>
    <row r="15" spans="1:7" ht="15.75" customHeight="1">
      <c r="A15" s="341"/>
      <c r="B15" s="341"/>
      <c r="C15" s="341"/>
      <c r="D15" s="341"/>
      <c r="E15" s="9">
        <v>0</v>
      </c>
      <c r="F15" s="9">
        <v>0</v>
      </c>
      <c r="G15" s="9">
        <v>0</v>
      </c>
    </row>
    <row r="16" spans="1:7" ht="15.75" customHeight="1">
      <c r="A16" s="341"/>
      <c r="B16" s="341"/>
      <c r="C16" s="341"/>
      <c r="D16" s="341"/>
      <c r="E16" s="9">
        <v>0</v>
      </c>
      <c r="F16" s="9">
        <v>0</v>
      </c>
      <c r="G16" s="9">
        <v>0</v>
      </c>
    </row>
    <row r="17" spans="1:7" ht="15.75" customHeight="1">
      <c r="A17" s="341"/>
      <c r="B17" s="341"/>
      <c r="C17" s="341"/>
      <c r="D17" s="341"/>
      <c r="E17" s="9">
        <v>0</v>
      </c>
      <c r="F17" s="9">
        <v>0</v>
      </c>
      <c r="G17" s="9">
        <v>0</v>
      </c>
    </row>
    <row r="18" spans="1:7" ht="15.75" customHeight="1">
      <c r="A18" s="341"/>
      <c r="B18" s="341"/>
      <c r="C18" s="341"/>
      <c r="D18" s="341"/>
      <c r="E18" s="9">
        <v>0</v>
      </c>
      <c r="F18" s="9">
        <v>0</v>
      </c>
      <c r="G18" s="9">
        <v>0</v>
      </c>
    </row>
    <row r="19" spans="1:7" ht="15.75" customHeight="1">
      <c r="A19" s="340" t="s">
        <v>175</v>
      </c>
      <c r="B19" s="340"/>
      <c r="C19" s="340"/>
      <c r="D19" s="340"/>
      <c r="E19" s="21">
        <f>SUM(E13:E18)</f>
        <v>0</v>
      </c>
      <c r="F19" s="21">
        <f>SUM(F13:F18)</f>
        <v>0</v>
      </c>
      <c r="G19" s="21">
        <f>SUM(G13:G18)</f>
        <v>0</v>
      </c>
    </row>
    <row r="20" spans="1:7" ht="15.75" customHeight="1">
      <c r="A20" s="340" t="s">
        <v>176</v>
      </c>
      <c r="B20" s="340"/>
      <c r="C20" s="340"/>
      <c r="D20" s="340"/>
      <c r="E20" s="21">
        <f>E19/1000</f>
        <v>0</v>
      </c>
      <c r="F20" s="21">
        <f>F19/1000</f>
        <v>0</v>
      </c>
      <c r="G20" s="21">
        <f>G19/1000</f>
        <v>0</v>
      </c>
    </row>
    <row r="21" spans="1:6" ht="15.75">
      <c r="A21" s="14"/>
      <c r="B21" s="14"/>
      <c r="C21" s="14"/>
      <c r="D21" s="14"/>
      <c r="E21" s="14"/>
      <c r="F21" s="14"/>
    </row>
    <row r="22" spans="1:6" ht="15.75">
      <c r="A22" s="14"/>
      <c r="B22" s="14"/>
      <c r="C22" s="14"/>
      <c r="D22" s="14"/>
      <c r="E22" s="14"/>
      <c r="F22" s="14"/>
    </row>
    <row r="23" spans="1:6" ht="15.75">
      <c r="A23" s="14"/>
      <c r="B23" s="14"/>
      <c r="C23" s="14"/>
      <c r="D23" s="14"/>
      <c r="E23" s="14"/>
      <c r="F23" s="14"/>
    </row>
    <row r="24" spans="1:8" ht="15.75" customHeight="1">
      <c r="A24" s="6" t="s">
        <v>159</v>
      </c>
      <c r="B24" s="2"/>
      <c r="C24" s="16"/>
      <c r="D24" s="16"/>
      <c r="E24" s="2"/>
      <c r="F24" s="338"/>
      <c r="G24" s="338"/>
      <c r="H24" s="14"/>
    </row>
    <row r="25" spans="1:8" ht="15.75" customHeight="1">
      <c r="A25" s="6"/>
      <c r="B25" s="2"/>
      <c r="C25" s="339" t="s">
        <v>177</v>
      </c>
      <c r="D25" s="339"/>
      <c r="E25" s="2"/>
      <c r="F25" s="339" t="s">
        <v>160</v>
      </c>
      <c r="G25" s="339"/>
      <c r="H25" s="14"/>
    </row>
    <row r="26" spans="1:8" ht="15.75">
      <c r="A26" s="6"/>
      <c r="B26" s="2"/>
      <c r="C26" s="2"/>
      <c r="D26" s="2"/>
      <c r="E26" s="2"/>
      <c r="F26" s="2"/>
      <c r="G26" s="2"/>
      <c r="H26" s="14"/>
    </row>
    <row r="27" spans="1:8" ht="15.75" customHeight="1">
      <c r="A27" s="6" t="s">
        <v>178</v>
      </c>
      <c r="B27" s="2"/>
      <c r="C27" s="16"/>
      <c r="D27" s="16"/>
      <c r="E27" s="2"/>
      <c r="F27" s="338"/>
      <c r="G27" s="338"/>
      <c r="H27" s="14"/>
    </row>
    <row r="28" spans="1:8" ht="15.75" customHeight="1">
      <c r="A28" s="14"/>
      <c r="B28" s="14"/>
      <c r="C28" s="339" t="s">
        <v>177</v>
      </c>
      <c r="D28" s="339"/>
      <c r="E28" s="2"/>
      <c r="F28" s="339" t="s">
        <v>160</v>
      </c>
      <c r="G28" s="339"/>
      <c r="H28" s="14"/>
    </row>
    <row r="29" spans="1:6" ht="15.75">
      <c r="A29" s="14"/>
      <c r="B29" s="14"/>
      <c r="C29" s="14"/>
      <c r="D29" s="14"/>
      <c r="E29" s="14"/>
      <c r="F29" s="14"/>
    </row>
    <row r="30" spans="1:6" ht="15.75">
      <c r="A30" s="14"/>
      <c r="B30" s="14"/>
      <c r="C30" s="14"/>
      <c r="D30" s="14"/>
      <c r="E30" s="14"/>
      <c r="F30" s="14"/>
    </row>
    <row r="31" spans="1:6" ht="15.75">
      <c r="A31" s="14"/>
      <c r="B31" s="14"/>
      <c r="C31" s="14"/>
      <c r="D31" s="14"/>
      <c r="E31" s="14"/>
      <c r="F31" s="14"/>
    </row>
    <row r="32" spans="1:6" ht="15">
      <c r="A32" s="19"/>
      <c r="B32" s="19"/>
      <c r="C32" s="19"/>
      <c r="D32" s="19"/>
      <c r="E32" s="19"/>
      <c r="F32" s="19"/>
    </row>
    <row r="33" spans="1:6" ht="15">
      <c r="A33" s="20"/>
      <c r="B33" s="20"/>
      <c r="C33" s="20"/>
      <c r="D33" s="20"/>
      <c r="E33" s="20"/>
      <c r="F33" s="20"/>
    </row>
    <row r="34" spans="1:6" ht="15">
      <c r="A34" s="20"/>
      <c r="B34" s="20"/>
      <c r="C34" s="20"/>
      <c r="D34" s="20"/>
      <c r="E34" s="20"/>
      <c r="F34" s="20"/>
    </row>
    <row r="35" spans="1:6" ht="15">
      <c r="A35" s="20"/>
      <c r="B35" s="20"/>
      <c r="C35" s="20"/>
      <c r="D35" s="20"/>
      <c r="E35" s="20"/>
      <c r="F35" s="20"/>
    </row>
    <row r="36" ht="15">
      <c r="F36" s="20"/>
    </row>
    <row r="37" ht="15">
      <c r="F37" s="20"/>
    </row>
    <row r="38" ht="15">
      <c r="F38" s="20"/>
    </row>
    <row r="39" ht="15">
      <c r="F39" s="20"/>
    </row>
  </sheetData>
  <sheetProtection selectLockedCells="1" selectUnlockedCells="1"/>
  <mergeCells count="22">
    <mergeCell ref="A2:G2"/>
    <mergeCell ref="A3:G3"/>
    <mergeCell ref="A4:G4"/>
    <mergeCell ref="A5:G5"/>
    <mergeCell ref="A13:D13"/>
    <mergeCell ref="A14:D14"/>
    <mergeCell ref="A15:D15"/>
    <mergeCell ref="A16:D16"/>
    <mergeCell ref="A6:G6"/>
    <mergeCell ref="A7:F7"/>
    <mergeCell ref="A8:F8"/>
    <mergeCell ref="A12:D12"/>
    <mergeCell ref="F27:G27"/>
    <mergeCell ref="C28:D28"/>
    <mergeCell ref="F28:G28"/>
    <mergeCell ref="A17:D17"/>
    <mergeCell ref="A18:D18"/>
    <mergeCell ref="A19:D19"/>
    <mergeCell ref="A20:D20"/>
    <mergeCell ref="F24:G24"/>
    <mergeCell ref="C25:D25"/>
    <mergeCell ref="F25:G25"/>
  </mergeCells>
  <printOptions/>
  <pageMargins left="0.9097222222222222" right="0.22013888888888888" top="0.9840277777777777" bottom="0.9840277777777777" header="0.5118055555555555" footer="0.5118055555555555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4" width="9.140625" style="1" customWidth="1"/>
    <col min="5" max="5" width="19.7109375" style="1" customWidth="1"/>
    <col min="6" max="6" width="20.28125" style="1" customWidth="1"/>
    <col min="7" max="7" width="19.0039062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7" ht="15.75" customHeight="1">
      <c r="A2" s="344" t="s">
        <v>167</v>
      </c>
      <c r="B2" s="344"/>
      <c r="C2" s="344"/>
      <c r="D2" s="344"/>
      <c r="E2" s="344"/>
      <c r="F2" s="344"/>
      <c r="G2" s="344"/>
    </row>
    <row r="3" spans="1:7" ht="15.75" customHeight="1">
      <c r="A3" s="342" t="s">
        <v>183</v>
      </c>
      <c r="B3" s="342"/>
      <c r="C3" s="342"/>
      <c r="D3" s="342"/>
      <c r="E3" s="342"/>
      <c r="F3" s="342"/>
      <c r="G3" s="342"/>
    </row>
    <row r="4" spans="1:7" ht="34.5" customHeight="1">
      <c r="A4" s="355"/>
      <c r="B4" s="355"/>
      <c r="C4" s="355"/>
      <c r="D4" s="355"/>
      <c r="E4" s="355"/>
      <c r="F4" s="355"/>
      <c r="G4" s="355"/>
    </row>
    <row r="5" spans="1:7" ht="15.75" customHeight="1">
      <c r="A5" s="354" t="s">
        <v>169</v>
      </c>
      <c r="B5" s="354"/>
      <c r="C5" s="354"/>
      <c r="D5" s="354"/>
      <c r="E5" s="354"/>
      <c r="F5" s="354"/>
      <c r="G5" s="354"/>
    </row>
    <row r="6" spans="1:7" ht="16.5" customHeight="1">
      <c r="A6" s="342" t="s">
        <v>170</v>
      </c>
      <c r="B6" s="342"/>
      <c r="C6" s="342"/>
      <c r="D6" s="342"/>
      <c r="E6" s="342"/>
      <c r="F6" s="342"/>
      <c r="G6" s="342"/>
    </row>
    <row r="7" spans="1:6" ht="15.75" customHeight="1">
      <c r="A7" s="342"/>
      <c r="B7" s="342"/>
      <c r="C7" s="342"/>
      <c r="D7" s="342"/>
      <c r="E7" s="342"/>
      <c r="F7" s="342"/>
    </row>
    <row r="8" spans="1:6" ht="15.75">
      <c r="A8" s="6"/>
      <c r="B8" s="6"/>
      <c r="C8" s="6"/>
      <c r="D8" s="6"/>
      <c r="E8" s="6"/>
      <c r="F8" s="6"/>
    </row>
    <row r="9" spans="1:6" ht="15.75">
      <c r="A9" s="6"/>
      <c r="B9" s="6"/>
      <c r="C9" s="6"/>
      <c r="D9" s="6"/>
      <c r="E9" s="6"/>
      <c r="F9" s="6"/>
    </row>
    <row r="10" spans="1:6" ht="15.75">
      <c r="A10" s="6"/>
      <c r="B10" s="6"/>
      <c r="C10" s="6"/>
      <c r="D10" s="6"/>
      <c r="E10" s="6"/>
      <c r="F10" s="6"/>
    </row>
    <row r="11" spans="1:7" ht="34.5" customHeight="1">
      <c r="A11" s="343" t="s">
        <v>171</v>
      </c>
      <c r="B11" s="343"/>
      <c r="C11" s="343"/>
      <c r="D11" s="343"/>
      <c r="E11" s="8" t="s">
        <v>172</v>
      </c>
      <c r="F11" s="8" t="s">
        <v>173</v>
      </c>
      <c r="G11" s="8" t="s">
        <v>184</v>
      </c>
    </row>
    <row r="12" spans="1:7" ht="15.75" customHeight="1">
      <c r="A12" s="347"/>
      <c r="B12" s="347"/>
      <c r="C12" s="347"/>
      <c r="D12" s="347"/>
      <c r="E12" s="9">
        <v>0</v>
      </c>
      <c r="F12" s="9">
        <v>0</v>
      </c>
      <c r="G12" s="9">
        <v>0</v>
      </c>
    </row>
    <row r="13" spans="1:7" ht="15.75" customHeight="1">
      <c r="A13" s="347"/>
      <c r="B13" s="347"/>
      <c r="C13" s="347"/>
      <c r="D13" s="347"/>
      <c r="E13" s="9">
        <v>0</v>
      </c>
      <c r="F13" s="9">
        <v>0</v>
      </c>
      <c r="G13" s="9">
        <v>0</v>
      </c>
    </row>
    <row r="14" spans="1:7" ht="15.75" customHeight="1">
      <c r="A14" s="347"/>
      <c r="B14" s="347"/>
      <c r="C14" s="347"/>
      <c r="D14" s="347"/>
      <c r="E14" s="9">
        <v>0</v>
      </c>
      <c r="F14" s="9">
        <v>0</v>
      </c>
      <c r="G14" s="9">
        <v>0</v>
      </c>
    </row>
    <row r="15" spans="1:7" ht="27.75" customHeight="1">
      <c r="A15" s="347"/>
      <c r="B15" s="347"/>
      <c r="C15" s="347"/>
      <c r="D15" s="347"/>
      <c r="E15" s="9">
        <v>0</v>
      </c>
      <c r="F15" s="9">
        <v>0</v>
      </c>
      <c r="G15" s="9">
        <v>0</v>
      </c>
    </row>
    <row r="16" spans="1:7" ht="34.5" customHeight="1">
      <c r="A16" s="347"/>
      <c r="B16" s="347"/>
      <c r="C16" s="347"/>
      <c r="D16" s="347"/>
      <c r="E16" s="9">
        <v>0</v>
      </c>
      <c r="F16" s="9">
        <v>0</v>
      </c>
      <c r="G16" s="9">
        <v>0</v>
      </c>
    </row>
    <row r="17" spans="1:7" ht="27.75" customHeight="1">
      <c r="A17" s="347"/>
      <c r="B17" s="347"/>
      <c r="C17" s="347"/>
      <c r="D17" s="347"/>
      <c r="E17" s="9">
        <v>0</v>
      </c>
      <c r="F17" s="9">
        <v>0</v>
      </c>
      <c r="G17" s="9">
        <v>0</v>
      </c>
    </row>
    <row r="18" spans="1:7" ht="27.75" customHeight="1">
      <c r="A18" s="347"/>
      <c r="B18" s="347"/>
      <c r="C18" s="347"/>
      <c r="D18" s="347"/>
      <c r="E18" s="9">
        <v>0</v>
      </c>
      <c r="F18" s="9">
        <v>0</v>
      </c>
      <c r="G18" s="9">
        <v>0</v>
      </c>
    </row>
    <row r="19" spans="1:7" ht="27.75" customHeight="1">
      <c r="A19" s="347"/>
      <c r="B19" s="347"/>
      <c r="C19" s="347"/>
      <c r="D19" s="347"/>
      <c r="E19" s="9">
        <v>0</v>
      </c>
      <c r="F19" s="9">
        <v>0</v>
      </c>
      <c r="G19" s="9">
        <v>0</v>
      </c>
    </row>
    <row r="20" spans="1:7" ht="27.75" customHeight="1">
      <c r="A20" s="347"/>
      <c r="B20" s="347"/>
      <c r="C20" s="347"/>
      <c r="D20" s="347"/>
      <c r="E20" s="9">
        <v>0</v>
      </c>
      <c r="F20" s="9">
        <v>0</v>
      </c>
      <c r="G20" s="9">
        <v>0</v>
      </c>
    </row>
    <row r="21" spans="1:7" ht="15.75" customHeight="1">
      <c r="A21" s="347"/>
      <c r="B21" s="347"/>
      <c r="C21" s="347"/>
      <c r="D21" s="347"/>
      <c r="E21" s="9">
        <v>0</v>
      </c>
      <c r="F21" s="9">
        <v>0</v>
      </c>
      <c r="G21" s="9">
        <v>0</v>
      </c>
    </row>
    <row r="22" spans="1:7" s="5" customFormat="1" ht="15.75" customHeight="1">
      <c r="A22" s="340" t="s">
        <v>175</v>
      </c>
      <c r="B22" s="340"/>
      <c r="C22" s="340"/>
      <c r="D22" s="340"/>
      <c r="E22" s="22">
        <f>SUM(E12:E21)</f>
        <v>0</v>
      </c>
      <c r="F22" s="22">
        <f>SUM(F12:F21)</f>
        <v>0</v>
      </c>
      <c r="G22" s="22">
        <f>SUM(G12:G21)</f>
        <v>0</v>
      </c>
    </row>
    <row r="23" spans="1:7" s="5" customFormat="1" ht="15.75" customHeight="1">
      <c r="A23" s="340" t="s">
        <v>176</v>
      </c>
      <c r="B23" s="340"/>
      <c r="C23" s="340"/>
      <c r="D23" s="340"/>
      <c r="E23" s="21">
        <f>E22/1000</f>
        <v>0</v>
      </c>
      <c r="F23" s="21">
        <f>F22/1000</f>
        <v>0</v>
      </c>
      <c r="G23" s="21">
        <f>G22/1000</f>
        <v>0</v>
      </c>
    </row>
    <row r="24" spans="1:6" ht="15.75">
      <c r="A24" s="14"/>
      <c r="B24" s="14"/>
      <c r="C24" s="14"/>
      <c r="D24" s="14"/>
      <c r="E24" s="14"/>
      <c r="F24" s="14"/>
    </row>
    <row r="25" spans="1:7" ht="15.75" customHeight="1">
      <c r="A25" s="6" t="s">
        <v>159</v>
      </c>
      <c r="B25" s="2"/>
      <c r="C25" s="16"/>
      <c r="D25" s="16"/>
      <c r="E25" s="2"/>
      <c r="F25" s="338"/>
      <c r="G25" s="338"/>
    </row>
    <row r="26" spans="1:7" ht="15.75" customHeight="1">
      <c r="A26" s="6"/>
      <c r="B26" s="2"/>
      <c r="C26" s="339" t="s">
        <v>177</v>
      </c>
      <c r="D26" s="339"/>
      <c r="E26" s="2"/>
      <c r="F26" s="339" t="s">
        <v>160</v>
      </c>
      <c r="G26" s="339"/>
    </row>
    <row r="27" spans="1:8" ht="15.75">
      <c r="A27" s="6"/>
      <c r="B27" s="2"/>
      <c r="C27" s="2"/>
      <c r="D27" s="2"/>
      <c r="E27" s="2"/>
      <c r="F27" s="2"/>
      <c r="G27" s="2"/>
      <c r="H27" s="14"/>
    </row>
    <row r="28" spans="1:8" ht="15.75" customHeight="1">
      <c r="A28" s="6" t="s">
        <v>178</v>
      </c>
      <c r="B28" s="2"/>
      <c r="C28" s="16"/>
      <c r="D28" s="16"/>
      <c r="E28" s="2"/>
      <c r="F28" s="338"/>
      <c r="G28" s="338"/>
      <c r="H28" s="14"/>
    </row>
    <row r="29" spans="1:8" ht="15.75" customHeight="1">
      <c r="A29" s="14"/>
      <c r="B29" s="14"/>
      <c r="C29" s="339" t="s">
        <v>177</v>
      </c>
      <c r="D29" s="339"/>
      <c r="E29" s="2"/>
      <c r="F29" s="339" t="s">
        <v>160</v>
      </c>
      <c r="G29" s="339"/>
      <c r="H29" s="14"/>
    </row>
    <row r="30" spans="1:8" ht="15.75" customHeight="1">
      <c r="A30" s="14"/>
      <c r="B30" s="14"/>
      <c r="C30" s="339"/>
      <c r="D30" s="339"/>
      <c r="E30" s="2"/>
      <c r="F30" s="339"/>
      <c r="G30" s="339"/>
      <c r="H30" s="14"/>
    </row>
    <row r="31" spans="1:6" ht="15.75">
      <c r="A31" s="14"/>
      <c r="B31" s="14"/>
      <c r="C31" s="14"/>
      <c r="D31" s="14"/>
      <c r="E31" s="14"/>
      <c r="F31" s="14"/>
    </row>
    <row r="32" spans="1:6" ht="15.75">
      <c r="A32" s="14"/>
      <c r="B32" s="14"/>
      <c r="C32" s="14"/>
      <c r="D32" s="14"/>
      <c r="E32" s="14"/>
      <c r="F32" s="14"/>
    </row>
    <row r="33" spans="1:6" ht="15.75">
      <c r="A33" s="14"/>
      <c r="B33" s="14"/>
      <c r="C33" s="14"/>
      <c r="D33" s="14"/>
      <c r="E33" s="14"/>
      <c r="F33" s="14"/>
    </row>
    <row r="34" spans="1:6" ht="15">
      <c r="A34" s="19"/>
      <c r="B34" s="19"/>
      <c r="C34" s="19"/>
      <c r="D34" s="19"/>
      <c r="E34" s="19"/>
      <c r="F34" s="19"/>
    </row>
    <row r="35" spans="1:6" ht="15">
      <c r="A35" s="20"/>
      <c r="B35" s="20"/>
      <c r="C35" s="20"/>
      <c r="D35" s="20"/>
      <c r="E35" s="20"/>
      <c r="F35" s="20"/>
    </row>
    <row r="36" spans="1:6" ht="15">
      <c r="A36" s="20"/>
      <c r="B36" s="20"/>
      <c r="C36" s="20"/>
      <c r="D36" s="20"/>
      <c r="E36" s="20"/>
      <c r="F36" s="20"/>
    </row>
    <row r="37" spans="1:6" ht="15">
      <c r="A37" s="20"/>
      <c r="B37" s="20"/>
      <c r="C37" s="20"/>
      <c r="D37" s="20"/>
      <c r="E37" s="20"/>
      <c r="F37" s="20"/>
    </row>
    <row r="38" ht="15">
      <c r="F38" s="20"/>
    </row>
    <row r="39" ht="15">
      <c r="F39" s="20"/>
    </row>
    <row r="40" ht="15">
      <c r="F40" s="20"/>
    </row>
    <row r="41" ht="15">
      <c r="F41" s="20"/>
    </row>
  </sheetData>
  <sheetProtection selectLockedCells="1" selectUnlockedCells="1"/>
  <mergeCells count="27">
    <mergeCell ref="A6:G6"/>
    <mergeCell ref="A7:F7"/>
    <mergeCell ref="A11:D11"/>
    <mergeCell ref="A12:D12"/>
    <mergeCell ref="A2:G2"/>
    <mergeCell ref="A3:G3"/>
    <mergeCell ref="A4:G4"/>
    <mergeCell ref="A5:G5"/>
    <mergeCell ref="C29:D29"/>
    <mergeCell ref="A17:D17"/>
    <mergeCell ref="A18:D18"/>
    <mergeCell ref="A19:D19"/>
    <mergeCell ref="A20:D20"/>
    <mergeCell ref="A13:D13"/>
    <mergeCell ref="A14:D14"/>
    <mergeCell ref="A15:D15"/>
    <mergeCell ref="A16:D16"/>
    <mergeCell ref="F29:G29"/>
    <mergeCell ref="A21:D21"/>
    <mergeCell ref="A22:D22"/>
    <mergeCell ref="C30:D30"/>
    <mergeCell ref="F30:G30"/>
    <mergeCell ref="A23:D23"/>
    <mergeCell ref="F25:G25"/>
    <mergeCell ref="C26:D26"/>
    <mergeCell ref="F26:G26"/>
    <mergeCell ref="F28:G28"/>
  </mergeCells>
  <printOptions/>
  <pageMargins left="0.9097222222222222" right="0.22013888888888888" top="0.9840277777777777" bottom="0.9840277777777777" header="0.5118055555555555" footer="0.5118055555555555"/>
  <pageSetup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9.140625" defaultRowHeight="12.75"/>
  <cols>
    <col min="1" max="1" width="44.00390625" style="1" customWidth="1"/>
    <col min="2" max="3" width="19.7109375" style="1" customWidth="1"/>
    <col min="4" max="4" width="21.140625" style="1" customWidth="1"/>
    <col min="5" max="16384" width="9.140625" style="1" customWidth="1"/>
  </cols>
  <sheetData>
    <row r="1" spans="1:4" ht="15.75">
      <c r="A1" s="344" t="s">
        <v>167</v>
      </c>
      <c r="B1" s="344"/>
      <c r="C1" s="344"/>
      <c r="D1" s="344"/>
    </row>
    <row r="2" spans="1:4" ht="21" customHeight="1">
      <c r="A2" s="342" t="s">
        <v>185</v>
      </c>
      <c r="B2" s="342"/>
      <c r="C2" s="342"/>
      <c r="D2" s="342"/>
    </row>
    <row r="3" spans="1:4" ht="32.25" customHeight="1">
      <c r="A3" s="349"/>
      <c r="B3" s="349"/>
      <c r="C3" s="349"/>
      <c r="D3" s="349"/>
    </row>
    <row r="4" spans="1:4" ht="29.25" customHeight="1">
      <c r="A4" s="356" t="s">
        <v>170</v>
      </c>
      <c r="B4" s="356"/>
      <c r="C4" s="356"/>
      <c r="D4" s="356"/>
    </row>
    <row r="5" spans="1:4" ht="30" customHeight="1">
      <c r="A5" s="7" t="s">
        <v>171</v>
      </c>
      <c r="B5" s="8" t="s">
        <v>172</v>
      </c>
      <c r="C5" s="8" t="s">
        <v>173</v>
      </c>
      <c r="D5" s="8" t="s">
        <v>174</v>
      </c>
    </row>
    <row r="6" spans="1:4" s="25" customFormat="1" ht="21.75" customHeight="1">
      <c r="A6" s="23"/>
      <c r="B6" s="24">
        <v>0</v>
      </c>
      <c r="C6" s="24">
        <v>0</v>
      </c>
      <c r="D6" s="24">
        <v>0</v>
      </c>
    </row>
    <row r="7" spans="1:4" s="25" customFormat="1" ht="21.75" customHeight="1">
      <c r="A7" s="26"/>
      <c r="B7" s="24">
        <v>0</v>
      </c>
      <c r="C7" s="24">
        <v>0</v>
      </c>
      <c r="D7" s="24">
        <v>0</v>
      </c>
    </row>
    <row r="8" spans="1:4" ht="21.75" customHeight="1">
      <c r="A8" s="26"/>
      <c r="B8" s="24">
        <v>0</v>
      </c>
      <c r="C8" s="24">
        <v>0</v>
      </c>
      <c r="D8" s="24">
        <v>0</v>
      </c>
    </row>
    <row r="9" spans="1:4" ht="21.75" customHeight="1">
      <c r="A9" s="26"/>
      <c r="B9" s="24">
        <v>0</v>
      </c>
      <c r="C9" s="24">
        <v>0</v>
      </c>
      <c r="D9" s="24">
        <v>0</v>
      </c>
    </row>
    <row r="10" spans="1:4" s="25" customFormat="1" ht="21.75" customHeight="1">
      <c r="A10" s="23"/>
      <c r="B10" s="24">
        <v>0</v>
      </c>
      <c r="C10" s="24">
        <v>0</v>
      </c>
      <c r="D10" s="24">
        <v>0</v>
      </c>
    </row>
    <row r="11" spans="1:4" s="27" customFormat="1" ht="21.75" customHeight="1">
      <c r="A11" s="26"/>
      <c r="B11" s="24">
        <v>0</v>
      </c>
      <c r="C11" s="24">
        <v>0</v>
      </c>
      <c r="D11" s="24">
        <v>0</v>
      </c>
    </row>
    <row r="12" spans="1:4" s="27" customFormat="1" ht="21.75" customHeight="1">
      <c r="A12" s="26"/>
      <c r="B12" s="24">
        <v>0</v>
      </c>
      <c r="C12" s="24">
        <v>0</v>
      </c>
      <c r="D12" s="24">
        <v>0</v>
      </c>
    </row>
    <row r="13" spans="1:4" s="27" customFormat="1" ht="21.75" customHeight="1">
      <c r="A13" s="26"/>
      <c r="B13" s="24">
        <v>0</v>
      </c>
      <c r="C13" s="24">
        <v>0</v>
      </c>
      <c r="D13" s="24">
        <v>0</v>
      </c>
    </row>
    <row r="14" spans="1:4" ht="21.75" customHeight="1">
      <c r="A14" s="26"/>
      <c r="B14" s="24">
        <v>0</v>
      </c>
      <c r="C14" s="24">
        <v>0</v>
      </c>
      <c r="D14" s="24">
        <v>0</v>
      </c>
    </row>
    <row r="15" spans="1:4" s="25" customFormat="1" ht="21.75" customHeight="1">
      <c r="A15" s="23"/>
      <c r="B15" s="24">
        <v>0</v>
      </c>
      <c r="C15" s="24">
        <v>0</v>
      </c>
      <c r="D15" s="24">
        <v>0</v>
      </c>
    </row>
    <row r="16" spans="1:4" s="27" customFormat="1" ht="21.75" customHeight="1">
      <c r="A16" s="26"/>
      <c r="B16" s="24">
        <v>0</v>
      </c>
      <c r="C16" s="24">
        <v>0</v>
      </c>
      <c r="D16" s="24">
        <v>0</v>
      </c>
    </row>
    <row r="17" spans="1:4" s="27" customFormat="1" ht="21.75" customHeight="1">
      <c r="A17" s="26"/>
      <c r="B17" s="24">
        <v>0</v>
      </c>
      <c r="C17" s="24">
        <v>0</v>
      </c>
      <c r="D17" s="24">
        <v>0</v>
      </c>
    </row>
    <row r="18" spans="1:4" s="25" customFormat="1" ht="21.75" customHeight="1">
      <c r="A18" s="23"/>
      <c r="B18" s="24">
        <v>0</v>
      </c>
      <c r="C18" s="24">
        <v>0</v>
      </c>
      <c r="D18" s="24">
        <v>0</v>
      </c>
    </row>
    <row r="19" spans="1:4" ht="21.75" customHeight="1">
      <c r="A19" s="26"/>
      <c r="B19" s="24">
        <v>0</v>
      </c>
      <c r="C19" s="24">
        <v>0</v>
      </c>
      <c r="D19" s="24">
        <v>0</v>
      </c>
    </row>
    <row r="20" spans="1:4" ht="21.75" customHeight="1">
      <c r="A20" s="26"/>
      <c r="B20" s="24">
        <v>0</v>
      </c>
      <c r="C20" s="24">
        <v>0</v>
      </c>
      <c r="D20" s="24">
        <v>0</v>
      </c>
    </row>
    <row r="21" spans="1:4" s="25" customFormat="1" ht="21.75" customHeight="1">
      <c r="A21" s="23"/>
      <c r="B21" s="24">
        <v>0</v>
      </c>
      <c r="C21" s="24">
        <v>0</v>
      </c>
      <c r="D21" s="24">
        <v>0</v>
      </c>
    </row>
    <row r="22" spans="1:4" ht="21.75" customHeight="1">
      <c r="A22" s="26"/>
      <c r="B22" s="24">
        <v>0</v>
      </c>
      <c r="C22" s="24">
        <v>0</v>
      </c>
      <c r="D22" s="24">
        <v>0</v>
      </c>
    </row>
    <row r="23" spans="1:4" s="25" customFormat="1" ht="21.75" customHeight="1">
      <c r="A23" s="23"/>
      <c r="B23" s="24">
        <v>0</v>
      </c>
      <c r="C23" s="24">
        <v>0</v>
      </c>
      <c r="D23" s="24">
        <v>0</v>
      </c>
    </row>
    <row r="24" spans="1:4" ht="21.75" customHeight="1">
      <c r="A24" s="26"/>
      <c r="B24" s="24">
        <v>0</v>
      </c>
      <c r="C24" s="24">
        <v>0</v>
      </c>
      <c r="D24" s="24">
        <v>0</v>
      </c>
    </row>
    <row r="25" spans="1:4" ht="21.75" customHeight="1">
      <c r="A25" s="26"/>
      <c r="B25" s="24">
        <v>0</v>
      </c>
      <c r="C25" s="24">
        <v>0</v>
      </c>
      <c r="D25" s="24">
        <v>0</v>
      </c>
    </row>
    <row r="26" spans="1:4" s="25" customFormat="1" ht="21.75" customHeight="1">
      <c r="A26" s="23"/>
      <c r="B26" s="24">
        <v>0</v>
      </c>
      <c r="C26" s="24">
        <v>0</v>
      </c>
      <c r="D26" s="24">
        <v>0</v>
      </c>
    </row>
    <row r="27" spans="1:4" ht="21.75" customHeight="1">
      <c r="A27" s="26"/>
      <c r="B27" s="24">
        <v>0</v>
      </c>
      <c r="C27" s="24">
        <v>0</v>
      </c>
      <c r="D27" s="24">
        <v>0</v>
      </c>
    </row>
    <row r="28" spans="1:4" ht="21.75" customHeight="1">
      <c r="A28" s="26"/>
      <c r="B28" s="24">
        <v>0</v>
      </c>
      <c r="C28" s="24">
        <v>0</v>
      </c>
      <c r="D28" s="24">
        <v>0</v>
      </c>
    </row>
    <row r="29" spans="1:4" s="25" customFormat="1" ht="21.75" customHeight="1">
      <c r="A29" s="23"/>
      <c r="B29" s="24">
        <v>0</v>
      </c>
      <c r="C29" s="24">
        <v>0</v>
      </c>
      <c r="D29" s="24">
        <v>0</v>
      </c>
    </row>
    <row r="30" spans="1:4" ht="21.75" customHeight="1">
      <c r="A30" s="26"/>
      <c r="B30" s="24">
        <v>0</v>
      </c>
      <c r="C30" s="24">
        <v>0</v>
      </c>
      <c r="D30" s="24">
        <v>0</v>
      </c>
    </row>
    <row r="31" spans="1:4" ht="21.75" customHeight="1">
      <c r="A31" s="26"/>
      <c r="B31" s="24">
        <v>0</v>
      </c>
      <c r="C31" s="24">
        <v>0</v>
      </c>
      <c r="D31" s="24">
        <v>0</v>
      </c>
    </row>
    <row r="32" spans="1:4" s="25" customFormat="1" ht="21.75" customHeight="1">
      <c r="A32" s="23"/>
      <c r="B32" s="24">
        <v>0</v>
      </c>
      <c r="C32" s="24">
        <v>0</v>
      </c>
      <c r="D32" s="24">
        <v>0</v>
      </c>
    </row>
    <row r="33" spans="1:4" ht="21.75" customHeight="1">
      <c r="A33" s="26"/>
      <c r="B33" s="24">
        <v>0</v>
      </c>
      <c r="C33" s="24">
        <v>0</v>
      </c>
      <c r="D33" s="24">
        <v>0</v>
      </c>
    </row>
    <row r="34" spans="1:4" ht="21.75" customHeight="1">
      <c r="A34" s="26"/>
      <c r="B34" s="24">
        <v>0</v>
      </c>
      <c r="C34" s="24">
        <v>0</v>
      </c>
      <c r="D34" s="24">
        <v>0</v>
      </c>
    </row>
    <row r="35" spans="1:4" ht="23.25" customHeight="1">
      <c r="A35" s="28" t="s">
        <v>175</v>
      </c>
      <c r="B35" s="22">
        <f>SUM(B6:B34)</f>
        <v>0</v>
      </c>
      <c r="C35" s="22">
        <f>SUM(C6:C34)</f>
        <v>0</v>
      </c>
      <c r="D35" s="22">
        <f>SUM(D6:D34)</f>
        <v>0</v>
      </c>
    </row>
    <row r="36" spans="1:4" ht="24.75" customHeight="1">
      <c r="A36" s="28" t="s">
        <v>176</v>
      </c>
      <c r="B36" s="21">
        <f>B35/1000</f>
        <v>0</v>
      </c>
      <c r="C36" s="21">
        <f>C35/1000</f>
        <v>0</v>
      </c>
      <c r="D36" s="21">
        <f>D35/1000</f>
        <v>0</v>
      </c>
    </row>
    <row r="37" spans="1:2" ht="15">
      <c r="A37" s="20"/>
      <c r="B37" s="20"/>
    </row>
    <row r="38" spans="1:6" ht="15.75">
      <c r="A38" s="14"/>
      <c r="B38" s="6"/>
      <c r="E38" s="2"/>
      <c r="F38" s="14"/>
    </row>
    <row r="39" spans="3:4" ht="12.75">
      <c r="C39" s="2"/>
      <c r="D39" s="2"/>
    </row>
    <row r="40" spans="1:4" ht="15.75">
      <c r="A40" s="6" t="s">
        <v>159</v>
      </c>
      <c r="B40" s="2" t="s">
        <v>186</v>
      </c>
      <c r="C40" s="2"/>
      <c r="D40" s="2" t="s">
        <v>186</v>
      </c>
    </row>
    <row r="41" spans="1:4" ht="15.75">
      <c r="A41" s="6"/>
      <c r="B41" s="2"/>
      <c r="C41" s="2"/>
      <c r="D41" s="2" t="s">
        <v>160</v>
      </c>
    </row>
    <row r="42" spans="1:4" ht="15.75">
      <c r="A42" s="6"/>
      <c r="B42" s="2"/>
      <c r="C42" s="2"/>
      <c r="D42" s="2"/>
    </row>
    <row r="43" spans="1:4" ht="15.75">
      <c r="A43" s="6" t="s">
        <v>178</v>
      </c>
      <c r="B43" s="2" t="s">
        <v>186</v>
      </c>
      <c r="C43" s="2"/>
      <c r="D43" s="2" t="s">
        <v>186</v>
      </c>
    </row>
    <row r="44" spans="1:4" ht="15.75">
      <c r="A44" s="14"/>
      <c r="B44" s="14"/>
      <c r="C44" s="2"/>
      <c r="D44" s="2" t="s">
        <v>160</v>
      </c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9451388888888889" right="0.1965277777777777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smi</cp:lastModifiedBy>
  <cp:lastPrinted>2019-07-01T08:59:57Z</cp:lastPrinted>
  <dcterms:created xsi:type="dcterms:W3CDTF">2018-11-29T17:54:07Z</dcterms:created>
  <dcterms:modified xsi:type="dcterms:W3CDTF">2019-07-01T09:07:10Z</dcterms:modified>
  <cp:category/>
  <cp:version/>
  <cp:contentType/>
  <cp:contentStatus/>
</cp:coreProperties>
</file>